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enikolvi\Documents\Проект бюджета 2022\Решение ОГС\"/>
    </mc:Choice>
  </mc:AlternateContent>
  <bookViews>
    <workbookView xWindow="10770" yWindow="390" windowWidth="15645" windowHeight="12345"/>
  </bookViews>
  <sheets>
    <sheet name="ПРИЛОЖЕНИЕ" sheetId="1" r:id="rId1"/>
  </sheets>
  <definedNames>
    <definedName name="_xlnm.Print_Titles" localSheetId="0">ПРИЛОЖЕНИЕ!$9:$9</definedName>
  </definedNames>
  <calcPr calcId="152511" iterate="1"/>
</workbook>
</file>

<file path=xl/calcChain.xml><?xml version="1.0" encoding="utf-8"?>
<calcChain xmlns="http://schemas.openxmlformats.org/spreadsheetml/2006/main">
  <c r="E527" i="1" l="1"/>
  <c r="E526" i="1" s="1"/>
  <c r="E525" i="1" s="1"/>
  <c r="D527" i="1"/>
  <c r="D526" i="1" s="1"/>
  <c r="D525" i="1" s="1"/>
  <c r="C527" i="1"/>
  <c r="C526" i="1" s="1"/>
  <c r="C525" i="1" s="1"/>
  <c r="E523" i="1"/>
  <c r="E522" i="1" s="1"/>
  <c r="E521" i="1" s="1"/>
  <c r="D523" i="1"/>
  <c r="D522" i="1" s="1"/>
  <c r="D521" i="1" s="1"/>
  <c r="C523" i="1"/>
  <c r="C522" i="1" s="1"/>
  <c r="C521" i="1" s="1"/>
  <c r="E519" i="1"/>
  <c r="E518" i="1" s="1"/>
  <c r="D519" i="1"/>
  <c r="D518" i="1" s="1"/>
  <c r="C519" i="1"/>
  <c r="C518" i="1" s="1"/>
  <c r="E516" i="1"/>
  <c r="E515" i="1" s="1"/>
  <c r="D516" i="1"/>
  <c r="D515" i="1" s="1"/>
  <c r="C516" i="1"/>
  <c r="C515" i="1" s="1"/>
  <c r="E513" i="1"/>
  <c r="E512" i="1" s="1"/>
  <c r="D513" i="1"/>
  <c r="D512" i="1" s="1"/>
  <c r="C513" i="1"/>
  <c r="C512" i="1" s="1"/>
  <c r="E510" i="1"/>
  <c r="E509" i="1" s="1"/>
  <c r="D510" i="1"/>
  <c r="D509" i="1" s="1"/>
  <c r="C510" i="1"/>
  <c r="C509" i="1" s="1"/>
  <c r="E503" i="1"/>
  <c r="E502" i="1" s="1"/>
  <c r="D503" i="1"/>
  <c r="D502" i="1" s="1"/>
  <c r="C503" i="1"/>
  <c r="C502" i="1" s="1"/>
  <c r="E500" i="1"/>
  <c r="E499" i="1" s="1"/>
  <c r="D500" i="1"/>
  <c r="D499" i="1" s="1"/>
  <c r="C500" i="1"/>
  <c r="C499" i="1" s="1"/>
  <c r="E497" i="1"/>
  <c r="E496" i="1" s="1"/>
  <c r="D497" i="1"/>
  <c r="D496" i="1" s="1"/>
  <c r="C497" i="1"/>
  <c r="C496" i="1" s="1"/>
  <c r="E494" i="1"/>
  <c r="E493" i="1" s="1"/>
  <c r="D494" i="1"/>
  <c r="D493" i="1" s="1"/>
  <c r="C494" i="1"/>
  <c r="C493" i="1" s="1"/>
  <c r="E491" i="1"/>
  <c r="E490" i="1" s="1"/>
  <c r="D491" i="1"/>
  <c r="D490" i="1" s="1"/>
  <c r="C491" i="1"/>
  <c r="C490" i="1" s="1"/>
  <c r="E488" i="1"/>
  <c r="E487" i="1" s="1"/>
  <c r="D488" i="1"/>
  <c r="D487" i="1" s="1"/>
  <c r="C488" i="1"/>
  <c r="C487" i="1" s="1"/>
  <c r="E485" i="1"/>
  <c r="E484" i="1" s="1"/>
  <c r="D485" i="1"/>
  <c r="D484" i="1" s="1"/>
  <c r="C485" i="1"/>
  <c r="C484" i="1" s="1"/>
  <c r="E471" i="1"/>
  <c r="E470" i="1" s="1"/>
  <c r="D471" i="1"/>
  <c r="D470" i="1" s="1"/>
  <c r="C471" i="1"/>
  <c r="C470" i="1" s="1"/>
  <c r="E461" i="1"/>
  <c r="E460" i="1" s="1"/>
  <c r="D461" i="1"/>
  <c r="D460" i="1" s="1"/>
  <c r="C461" i="1"/>
  <c r="C460" i="1" s="1"/>
  <c r="E458" i="1"/>
  <c r="E457" i="1" s="1"/>
  <c r="D458" i="1"/>
  <c r="D457" i="1" s="1"/>
  <c r="C458" i="1"/>
  <c r="C457" i="1" s="1"/>
  <c r="E454" i="1"/>
  <c r="E453" i="1" s="1"/>
  <c r="D454" i="1"/>
  <c r="D453" i="1" s="1"/>
  <c r="C454" i="1"/>
  <c r="C453" i="1" s="1"/>
  <c r="E450" i="1"/>
  <c r="E449" i="1" s="1"/>
  <c r="D450" i="1"/>
  <c r="D449" i="1" s="1"/>
  <c r="C450" i="1"/>
  <c r="C449" i="1" s="1"/>
  <c r="E447" i="1"/>
  <c r="E446" i="1" s="1"/>
  <c r="D447" i="1"/>
  <c r="D446" i="1" s="1"/>
  <c r="C447" i="1"/>
  <c r="C446" i="1" s="1"/>
  <c r="E444" i="1"/>
  <c r="E443" i="1" s="1"/>
  <c r="D444" i="1"/>
  <c r="D443" i="1" s="1"/>
  <c r="C444" i="1"/>
  <c r="C443" i="1" s="1"/>
  <c r="E441" i="1"/>
  <c r="E440" i="1" s="1"/>
  <c r="D441" i="1"/>
  <c r="D440" i="1" s="1"/>
  <c r="C441" i="1"/>
  <c r="C440" i="1" s="1"/>
  <c r="E438" i="1"/>
  <c r="E437" i="1" s="1"/>
  <c r="D438" i="1"/>
  <c r="D437" i="1" s="1"/>
  <c r="C438" i="1"/>
  <c r="C437" i="1" s="1"/>
  <c r="E435" i="1"/>
  <c r="E434" i="1" s="1"/>
  <c r="D435" i="1"/>
  <c r="D434" i="1" s="1"/>
  <c r="C435" i="1"/>
  <c r="C434" i="1" s="1"/>
  <c r="E432" i="1"/>
  <c r="E431" i="1" s="1"/>
  <c r="D432" i="1"/>
  <c r="D431" i="1" s="1"/>
  <c r="C432" i="1"/>
  <c r="C431" i="1" s="1"/>
  <c r="E429" i="1"/>
  <c r="E428" i="1" s="1"/>
  <c r="D429" i="1"/>
  <c r="D428" i="1" s="1"/>
  <c r="C429" i="1"/>
  <c r="C428" i="1" s="1"/>
  <c r="E426" i="1"/>
  <c r="E425" i="1" s="1"/>
  <c r="D426" i="1"/>
  <c r="D425" i="1" s="1"/>
  <c r="C426" i="1"/>
  <c r="C425" i="1" s="1"/>
  <c r="E423" i="1"/>
  <c r="E422" i="1" s="1"/>
  <c r="D423" i="1"/>
  <c r="D422" i="1" s="1"/>
  <c r="C423" i="1"/>
  <c r="C422" i="1" s="1"/>
  <c r="E420" i="1"/>
  <c r="E419" i="1" s="1"/>
  <c r="D420" i="1"/>
  <c r="D419" i="1" s="1"/>
  <c r="C420" i="1"/>
  <c r="C419" i="1" s="1"/>
  <c r="E417" i="1"/>
  <c r="E416" i="1" s="1"/>
  <c r="D417" i="1"/>
  <c r="D416" i="1" s="1"/>
  <c r="C417" i="1"/>
  <c r="C416" i="1" s="1"/>
  <c r="E414" i="1"/>
  <c r="D414" i="1"/>
  <c r="D413" i="1" s="1"/>
  <c r="C414" i="1"/>
  <c r="C413" i="1" s="1"/>
  <c r="E413" i="1"/>
  <c r="E411" i="1"/>
  <c r="E410" i="1" s="1"/>
  <c r="D411" i="1"/>
  <c r="D410" i="1" s="1"/>
  <c r="C411" i="1"/>
  <c r="C410" i="1" s="1"/>
  <c r="E408" i="1"/>
  <c r="E407" i="1" s="1"/>
  <c r="D408" i="1"/>
  <c r="D407" i="1" s="1"/>
  <c r="C408" i="1"/>
  <c r="C407" i="1" s="1"/>
  <c r="E405" i="1"/>
  <c r="E404" i="1" s="1"/>
  <c r="D405" i="1"/>
  <c r="D404" i="1" s="1"/>
  <c r="C405" i="1"/>
  <c r="C404" i="1" s="1"/>
  <c r="E402" i="1"/>
  <c r="E401" i="1" s="1"/>
  <c r="D402" i="1"/>
  <c r="D401" i="1" s="1"/>
  <c r="C402" i="1"/>
  <c r="C401" i="1" s="1"/>
  <c r="E399" i="1"/>
  <c r="E398" i="1" s="1"/>
  <c r="D399" i="1"/>
  <c r="D398" i="1" s="1"/>
  <c r="C399" i="1"/>
  <c r="C398" i="1" s="1"/>
  <c r="E396" i="1"/>
  <c r="E395" i="1" s="1"/>
  <c r="D396" i="1"/>
  <c r="D395" i="1" s="1"/>
  <c r="C396" i="1"/>
  <c r="C395" i="1" s="1"/>
  <c r="E393" i="1"/>
  <c r="E392" i="1" s="1"/>
  <c r="D393" i="1"/>
  <c r="D392" i="1" s="1"/>
  <c r="C393" i="1"/>
  <c r="C392" i="1" s="1"/>
  <c r="E386" i="1"/>
  <c r="E385" i="1" s="1"/>
  <c r="D386" i="1"/>
  <c r="D385" i="1" s="1"/>
  <c r="C386" i="1"/>
  <c r="C385" i="1" s="1"/>
  <c r="E382" i="1"/>
  <c r="E381" i="1" s="1"/>
  <c r="D382" i="1"/>
  <c r="D381" i="1" s="1"/>
  <c r="C382" i="1"/>
  <c r="C381" i="1" s="1"/>
  <c r="E376" i="1"/>
  <c r="E375" i="1" s="1"/>
  <c r="D376" i="1"/>
  <c r="D375" i="1" s="1"/>
  <c r="C376" i="1"/>
  <c r="C375" i="1" s="1"/>
  <c r="E370" i="1"/>
  <c r="E369" i="1" s="1"/>
  <c r="E368" i="1" s="1"/>
  <c r="D370" i="1"/>
  <c r="D369" i="1" s="1"/>
  <c r="D368" i="1" s="1"/>
  <c r="C370" i="1"/>
  <c r="C369" i="1" s="1"/>
  <c r="C368" i="1" s="1"/>
  <c r="E366" i="1"/>
  <c r="D366" i="1"/>
  <c r="C366" i="1"/>
  <c r="E358" i="1"/>
  <c r="E357" i="1" s="1"/>
  <c r="D358" i="1"/>
  <c r="D357" i="1" s="1"/>
  <c r="D356" i="1" s="1"/>
  <c r="D355" i="1" s="1"/>
  <c r="C358" i="1"/>
  <c r="C357" i="1" s="1"/>
  <c r="E351" i="1"/>
  <c r="D351" i="1"/>
  <c r="C351" i="1"/>
  <c r="E349" i="1"/>
  <c r="D349" i="1"/>
  <c r="C349" i="1"/>
  <c r="E347" i="1"/>
  <c r="D347" i="1"/>
  <c r="C347" i="1"/>
  <c r="E342" i="1"/>
  <c r="D342" i="1"/>
  <c r="C342" i="1"/>
  <c r="E340" i="1"/>
  <c r="D340" i="1"/>
  <c r="C340" i="1"/>
  <c r="E336" i="1"/>
  <c r="E335" i="1" s="1"/>
  <c r="D336" i="1"/>
  <c r="D335" i="1" s="1"/>
  <c r="C336" i="1"/>
  <c r="C335" i="1" s="1"/>
  <c r="E332" i="1"/>
  <c r="D332" i="1"/>
  <c r="C332" i="1"/>
  <c r="E329" i="1"/>
  <c r="D329" i="1"/>
  <c r="C329" i="1"/>
  <c r="E327" i="1"/>
  <c r="D327" i="1"/>
  <c r="C327" i="1"/>
  <c r="E325" i="1"/>
  <c r="D325" i="1"/>
  <c r="C325" i="1"/>
  <c r="E323" i="1"/>
  <c r="D323" i="1"/>
  <c r="C323" i="1"/>
  <c r="E321" i="1"/>
  <c r="D321" i="1"/>
  <c r="C321" i="1"/>
  <c r="E319" i="1"/>
  <c r="D319" i="1"/>
  <c r="C319" i="1"/>
  <c r="E317" i="1"/>
  <c r="D317" i="1"/>
  <c r="C317" i="1"/>
  <c r="E312" i="1"/>
  <c r="D312" i="1"/>
  <c r="C312" i="1"/>
  <c r="E310" i="1"/>
  <c r="D310" i="1"/>
  <c r="C310" i="1"/>
  <c r="E308" i="1"/>
  <c r="D308" i="1"/>
  <c r="C308" i="1"/>
  <c r="E306" i="1"/>
  <c r="D306" i="1"/>
  <c r="C306" i="1"/>
  <c r="E304" i="1"/>
  <c r="D304" i="1"/>
  <c r="C304" i="1"/>
  <c r="E302" i="1"/>
  <c r="D302" i="1"/>
  <c r="C302" i="1"/>
  <c r="E300" i="1"/>
  <c r="D300" i="1"/>
  <c r="C300" i="1"/>
  <c r="E298" i="1"/>
  <c r="D298" i="1"/>
  <c r="C298" i="1"/>
  <c r="E296" i="1"/>
  <c r="D296" i="1"/>
  <c r="C296" i="1"/>
  <c r="E294" i="1"/>
  <c r="D294" i="1"/>
  <c r="C294" i="1"/>
  <c r="E292" i="1"/>
  <c r="D292" i="1"/>
  <c r="C292" i="1"/>
  <c r="E288" i="1"/>
  <c r="D288" i="1"/>
  <c r="C288" i="1"/>
  <c r="E286" i="1"/>
  <c r="D286" i="1"/>
  <c r="C286" i="1"/>
  <c r="E284" i="1"/>
  <c r="D284" i="1"/>
  <c r="C284" i="1"/>
  <c r="E280" i="1"/>
  <c r="D280" i="1"/>
  <c r="C280" i="1"/>
  <c r="E278" i="1"/>
  <c r="D278" i="1"/>
  <c r="C278" i="1"/>
  <c r="E276" i="1"/>
  <c r="D276" i="1"/>
  <c r="C276" i="1"/>
  <c r="E274" i="1"/>
  <c r="D274" i="1"/>
  <c r="C274" i="1"/>
  <c r="E272" i="1"/>
  <c r="D272" i="1"/>
  <c r="C272" i="1"/>
  <c r="E268" i="1"/>
  <c r="D268" i="1"/>
  <c r="C268" i="1"/>
  <c r="E266" i="1"/>
  <c r="D266" i="1"/>
  <c r="C266" i="1"/>
  <c r="E264" i="1"/>
  <c r="D264" i="1"/>
  <c r="C264" i="1"/>
  <c r="E262" i="1"/>
  <c r="D262" i="1"/>
  <c r="C262" i="1"/>
  <c r="E260" i="1"/>
  <c r="D260" i="1"/>
  <c r="C260" i="1"/>
  <c r="E256" i="1"/>
  <c r="E255" i="1" s="1"/>
  <c r="E254" i="1" s="1"/>
  <c r="D256" i="1"/>
  <c r="D255" i="1" s="1"/>
  <c r="D254" i="1" s="1"/>
  <c r="C256" i="1"/>
  <c r="C255" i="1" s="1"/>
  <c r="C254" i="1" s="1"/>
  <c r="E252" i="1"/>
  <c r="D252" i="1"/>
  <c r="D251" i="1" s="1"/>
  <c r="D250" i="1" s="1"/>
  <c r="C252" i="1"/>
  <c r="C251" i="1" s="1"/>
  <c r="C250" i="1" s="1"/>
  <c r="E251" i="1"/>
  <c r="E250" i="1" s="1"/>
  <c r="E248" i="1"/>
  <c r="E247" i="1" s="1"/>
  <c r="E246" i="1" s="1"/>
  <c r="D248" i="1"/>
  <c r="D247" i="1" s="1"/>
  <c r="D246" i="1" s="1"/>
  <c r="C248" i="1"/>
  <c r="C247" i="1" s="1"/>
  <c r="C246" i="1" s="1"/>
  <c r="E244" i="1"/>
  <c r="E243" i="1" s="1"/>
  <c r="D244" i="1"/>
  <c r="D243" i="1" s="1"/>
  <c r="C244" i="1"/>
  <c r="C243" i="1" s="1"/>
  <c r="E241" i="1"/>
  <c r="D241" i="1"/>
  <c r="C241" i="1"/>
  <c r="E239" i="1"/>
  <c r="D239" i="1"/>
  <c r="C239" i="1"/>
  <c r="E235" i="1"/>
  <c r="E234" i="1" s="1"/>
  <c r="D235" i="1"/>
  <c r="D234" i="1" s="1"/>
  <c r="C235" i="1"/>
  <c r="C234" i="1" s="1"/>
  <c r="E232" i="1"/>
  <c r="D232" i="1"/>
  <c r="C232" i="1"/>
  <c r="E229" i="1"/>
  <c r="D229" i="1"/>
  <c r="C229" i="1"/>
  <c r="E227" i="1"/>
  <c r="D227" i="1"/>
  <c r="C227" i="1"/>
  <c r="E224" i="1"/>
  <c r="D224" i="1"/>
  <c r="C224" i="1"/>
  <c r="E219" i="1"/>
  <c r="D219" i="1"/>
  <c r="C219" i="1"/>
  <c r="E216" i="1"/>
  <c r="D216" i="1"/>
  <c r="C216" i="1"/>
  <c r="E214" i="1"/>
  <c r="D214" i="1"/>
  <c r="C214" i="1"/>
  <c r="E212" i="1"/>
  <c r="D212" i="1"/>
  <c r="C212" i="1"/>
  <c r="E210" i="1"/>
  <c r="D210" i="1"/>
  <c r="C210" i="1"/>
  <c r="E208" i="1"/>
  <c r="D208" i="1"/>
  <c r="C208" i="1"/>
  <c r="E206" i="1"/>
  <c r="D206" i="1"/>
  <c r="C206" i="1"/>
  <c r="E201" i="1"/>
  <c r="D201" i="1"/>
  <c r="C201" i="1"/>
  <c r="E199" i="1"/>
  <c r="D199" i="1"/>
  <c r="C199" i="1"/>
  <c r="E197" i="1"/>
  <c r="D197" i="1"/>
  <c r="C197" i="1"/>
  <c r="E195" i="1"/>
  <c r="D195" i="1"/>
  <c r="C195" i="1"/>
  <c r="E193" i="1"/>
  <c r="D193" i="1"/>
  <c r="C193" i="1"/>
  <c r="E186" i="1"/>
  <c r="E185" i="1" s="1"/>
  <c r="E184" i="1" s="1"/>
  <c r="D186" i="1"/>
  <c r="D185" i="1" s="1"/>
  <c r="D184" i="1" s="1"/>
  <c r="C186" i="1"/>
  <c r="C185" i="1" s="1"/>
  <c r="C184" i="1" s="1"/>
  <c r="E181" i="1"/>
  <c r="E180" i="1" s="1"/>
  <c r="D181" i="1"/>
  <c r="D180" i="1" s="1"/>
  <c r="C181" i="1"/>
  <c r="C180" i="1" s="1"/>
  <c r="E178" i="1"/>
  <c r="E177" i="1" s="1"/>
  <c r="D178" i="1"/>
  <c r="D177" i="1" s="1"/>
  <c r="C178" i="1"/>
  <c r="C177" i="1" s="1"/>
  <c r="E174" i="1"/>
  <c r="E173" i="1" s="1"/>
  <c r="D174" i="1"/>
  <c r="D173" i="1" s="1"/>
  <c r="C174" i="1"/>
  <c r="C173" i="1" s="1"/>
  <c r="E171" i="1"/>
  <c r="E170" i="1" s="1"/>
  <c r="D171" i="1"/>
  <c r="D170" i="1" s="1"/>
  <c r="C171" i="1"/>
  <c r="C170" i="1" s="1"/>
  <c r="E166" i="1"/>
  <c r="D166" i="1"/>
  <c r="C166" i="1"/>
  <c r="E164" i="1"/>
  <c r="D164" i="1"/>
  <c r="C164" i="1"/>
  <c r="E162" i="1"/>
  <c r="D162" i="1"/>
  <c r="C162" i="1"/>
  <c r="E155" i="1"/>
  <c r="E154" i="1" s="1"/>
  <c r="D155" i="1"/>
  <c r="D154" i="1" s="1"/>
  <c r="C155" i="1"/>
  <c r="C154" i="1" s="1"/>
  <c r="E151" i="1"/>
  <c r="E150" i="1" s="1"/>
  <c r="E149" i="1" s="1"/>
  <c r="D151" i="1"/>
  <c r="D150" i="1" s="1"/>
  <c r="D149" i="1" s="1"/>
  <c r="C151" i="1"/>
  <c r="C150" i="1"/>
  <c r="C149" i="1" s="1"/>
  <c r="E146" i="1"/>
  <c r="D146" i="1"/>
  <c r="D145" i="1" s="1"/>
  <c r="C146" i="1"/>
  <c r="C145" i="1" s="1"/>
  <c r="E145" i="1"/>
  <c r="E143" i="1"/>
  <c r="E142" i="1" s="1"/>
  <c r="D143" i="1"/>
  <c r="D142" i="1" s="1"/>
  <c r="C143" i="1"/>
  <c r="C142" i="1"/>
  <c r="E140" i="1"/>
  <c r="E139" i="1" s="1"/>
  <c r="D140" i="1"/>
  <c r="D139" i="1" s="1"/>
  <c r="C140" i="1"/>
  <c r="C139" i="1" s="1"/>
  <c r="C138" i="1" s="1"/>
  <c r="E136" i="1"/>
  <c r="E135" i="1" s="1"/>
  <c r="D136" i="1"/>
  <c r="D135" i="1" s="1"/>
  <c r="C136" i="1"/>
  <c r="C135" i="1" s="1"/>
  <c r="E133" i="1"/>
  <c r="E132" i="1" s="1"/>
  <c r="D133" i="1"/>
  <c r="D132" i="1" s="1"/>
  <c r="C133" i="1"/>
  <c r="C132" i="1" s="1"/>
  <c r="E128" i="1"/>
  <c r="D128" i="1"/>
  <c r="C128" i="1"/>
  <c r="E126" i="1"/>
  <c r="D126" i="1"/>
  <c r="C126" i="1"/>
  <c r="E122" i="1"/>
  <c r="D122" i="1"/>
  <c r="C122" i="1"/>
  <c r="E120" i="1"/>
  <c r="D120" i="1"/>
  <c r="C120" i="1"/>
  <c r="E118" i="1"/>
  <c r="D118" i="1"/>
  <c r="C118" i="1"/>
  <c r="E116" i="1"/>
  <c r="D116" i="1"/>
  <c r="C116" i="1"/>
  <c r="E111" i="1"/>
  <c r="E110" i="1" s="1"/>
  <c r="E109" i="1" s="1"/>
  <c r="D111" i="1"/>
  <c r="D110" i="1" s="1"/>
  <c r="D109" i="1" s="1"/>
  <c r="C111" i="1"/>
  <c r="C110" i="1" s="1"/>
  <c r="C109" i="1" s="1"/>
  <c r="E107" i="1"/>
  <c r="E106" i="1" s="1"/>
  <c r="D107" i="1"/>
  <c r="D106" i="1" s="1"/>
  <c r="C107" i="1"/>
  <c r="C106" i="1" s="1"/>
  <c r="E103" i="1"/>
  <c r="E102" i="1" s="1"/>
  <c r="D103" i="1"/>
  <c r="D102" i="1" s="1"/>
  <c r="C103" i="1"/>
  <c r="C102" i="1" s="1"/>
  <c r="E100" i="1"/>
  <c r="E99" i="1" s="1"/>
  <c r="D100" i="1"/>
  <c r="D99" i="1" s="1"/>
  <c r="C100" i="1"/>
  <c r="C99" i="1" s="1"/>
  <c r="E96" i="1"/>
  <c r="E95" i="1" s="1"/>
  <c r="D96" i="1"/>
  <c r="D95" i="1" s="1"/>
  <c r="C96" i="1"/>
  <c r="C95" i="1" s="1"/>
  <c r="E91" i="1"/>
  <c r="E90" i="1" s="1"/>
  <c r="E89" i="1" s="1"/>
  <c r="D91" i="1"/>
  <c r="D90" i="1" s="1"/>
  <c r="D89" i="1" s="1"/>
  <c r="C91" i="1"/>
  <c r="C90" i="1" s="1"/>
  <c r="C89" i="1" s="1"/>
  <c r="E87" i="1"/>
  <c r="E86" i="1" s="1"/>
  <c r="D87" i="1"/>
  <c r="D86" i="1" s="1"/>
  <c r="C87" i="1"/>
  <c r="C86" i="1" s="1"/>
  <c r="E83" i="1"/>
  <c r="E82" i="1" s="1"/>
  <c r="E81" i="1" s="1"/>
  <c r="D83" i="1"/>
  <c r="D82" i="1" s="1"/>
  <c r="D81" i="1" s="1"/>
  <c r="C83" i="1"/>
  <c r="C82" i="1" s="1"/>
  <c r="C81" i="1" s="1"/>
  <c r="E78" i="1"/>
  <c r="E77" i="1" s="1"/>
  <c r="D78" i="1"/>
  <c r="D77" i="1" s="1"/>
  <c r="C78" i="1"/>
  <c r="C77" i="1" s="1"/>
  <c r="E75" i="1"/>
  <c r="E74" i="1" s="1"/>
  <c r="D75" i="1"/>
  <c r="D74" i="1" s="1"/>
  <c r="C75" i="1"/>
  <c r="C74" i="1" s="1"/>
  <c r="E70" i="1"/>
  <c r="E69" i="1" s="1"/>
  <c r="E68" i="1" s="1"/>
  <c r="D70" i="1"/>
  <c r="D69" i="1" s="1"/>
  <c r="D68" i="1" s="1"/>
  <c r="C70" i="1"/>
  <c r="C69" i="1"/>
  <c r="C68" i="1" s="1"/>
  <c r="E66" i="1"/>
  <c r="D66" i="1"/>
  <c r="D65" i="1" s="1"/>
  <c r="D64" i="1" s="1"/>
  <c r="C66" i="1"/>
  <c r="C65" i="1" s="1"/>
  <c r="C64" i="1" s="1"/>
  <c r="E65" i="1"/>
  <c r="E64" i="1" s="1"/>
  <c r="E61" i="1"/>
  <c r="D61" i="1"/>
  <c r="D60" i="1" s="1"/>
  <c r="D59" i="1" s="1"/>
  <c r="C61" i="1"/>
  <c r="C60" i="1" s="1"/>
  <c r="C59" i="1" s="1"/>
  <c r="E60" i="1"/>
  <c r="E59" i="1" s="1"/>
  <c r="E56" i="1"/>
  <c r="E55" i="1" s="1"/>
  <c r="E54" i="1" s="1"/>
  <c r="D56" i="1"/>
  <c r="D55" i="1" s="1"/>
  <c r="D54" i="1" s="1"/>
  <c r="C56" i="1"/>
  <c r="C55" i="1" s="1"/>
  <c r="C54" i="1" s="1"/>
  <c r="E52" i="1"/>
  <c r="E51" i="1" s="1"/>
  <c r="E50" i="1" s="1"/>
  <c r="D52" i="1"/>
  <c r="D51" i="1" s="1"/>
  <c r="D50" i="1" s="1"/>
  <c r="C52" i="1"/>
  <c r="C51" i="1" s="1"/>
  <c r="C50" i="1" s="1"/>
  <c r="E48" i="1"/>
  <c r="E47" i="1" s="1"/>
  <c r="E46" i="1" s="1"/>
  <c r="D48" i="1"/>
  <c r="D47" i="1" s="1"/>
  <c r="D46" i="1" s="1"/>
  <c r="C48" i="1"/>
  <c r="C47" i="1" s="1"/>
  <c r="C46" i="1" s="1"/>
  <c r="E44" i="1"/>
  <c r="D44" i="1"/>
  <c r="C44" i="1"/>
  <c r="E43" i="1"/>
  <c r="E42" i="1" s="1"/>
  <c r="D43" i="1"/>
  <c r="D42" i="1" s="1"/>
  <c r="C43" i="1"/>
  <c r="C42" i="1" s="1"/>
  <c r="E38" i="1"/>
  <c r="E37" i="1" s="1"/>
  <c r="D38" i="1"/>
  <c r="D37" i="1" s="1"/>
  <c r="C38" i="1"/>
  <c r="C37" i="1"/>
  <c r="E35" i="1"/>
  <c r="E34" i="1" s="1"/>
  <c r="D35" i="1"/>
  <c r="C35" i="1"/>
  <c r="C34" i="1" s="1"/>
  <c r="D34" i="1"/>
  <c r="E32" i="1"/>
  <c r="E31" i="1" s="1"/>
  <c r="D32" i="1"/>
  <c r="D31" i="1" s="1"/>
  <c r="C32" i="1"/>
  <c r="C31" i="1" s="1"/>
  <c r="E29" i="1"/>
  <c r="E28" i="1" s="1"/>
  <c r="D29" i="1"/>
  <c r="C29" i="1"/>
  <c r="C28" i="1" s="1"/>
  <c r="D28" i="1"/>
  <c r="E24" i="1"/>
  <c r="E23" i="1" s="1"/>
  <c r="D24" i="1"/>
  <c r="C24" i="1"/>
  <c r="C23" i="1" s="1"/>
  <c r="D23" i="1"/>
  <c r="E21" i="1"/>
  <c r="E20" i="1" s="1"/>
  <c r="D21" i="1"/>
  <c r="D20" i="1" s="1"/>
  <c r="C21" i="1"/>
  <c r="C20" i="1" s="1"/>
  <c r="E18" i="1"/>
  <c r="E17" i="1" s="1"/>
  <c r="D18" i="1"/>
  <c r="D17" i="1" s="1"/>
  <c r="C18" i="1"/>
  <c r="C17" i="1" s="1"/>
  <c r="E15" i="1"/>
  <c r="E14" i="1" s="1"/>
  <c r="D15" i="1"/>
  <c r="D14" i="1" s="1"/>
  <c r="C15" i="1"/>
  <c r="C14" i="1" s="1"/>
  <c r="D161" i="1" l="1"/>
  <c r="D160" i="1" s="1"/>
  <c r="D153" i="1" s="1"/>
  <c r="D148" i="1" s="1"/>
  <c r="E259" i="1"/>
  <c r="E258" i="1" s="1"/>
  <c r="D125" i="1"/>
  <c r="D124" i="1" s="1"/>
  <c r="D113" i="1" s="1"/>
  <c r="E125" i="1"/>
  <c r="E124" i="1" s="1"/>
  <c r="E238" i="1"/>
  <c r="E237" i="1" s="1"/>
  <c r="D339" i="1"/>
  <c r="C508" i="1"/>
  <c r="C169" i="1"/>
  <c r="D283" i="1"/>
  <c r="D282" i="1" s="1"/>
  <c r="E346" i="1"/>
  <c r="E345" i="1" s="1"/>
  <c r="E344" i="1" s="1"/>
  <c r="E161" i="1"/>
  <c r="E160" i="1" s="1"/>
  <c r="E153" i="1" s="1"/>
  <c r="E148" i="1" s="1"/>
  <c r="C283" i="1"/>
  <c r="C282" i="1" s="1"/>
  <c r="E356" i="1"/>
  <c r="E355" i="1" s="1"/>
  <c r="D115" i="1"/>
  <c r="D114" i="1" s="1"/>
  <c r="C223" i="1"/>
  <c r="C222" i="1" s="1"/>
  <c r="D223" i="1"/>
  <c r="D222" i="1" s="1"/>
  <c r="E223" i="1"/>
  <c r="C238" i="1"/>
  <c r="C237" i="1" s="1"/>
  <c r="D271" i="1"/>
  <c r="D270" i="1" s="1"/>
  <c r="D384" i="1"/>
  <c r="E374" i="1"/>
  <c r="C374" i="1"/>
  <c r="C356" i="1"/>
  <c r="C355" i="1" s="1"/>
  <c r="C346" i="1"/>
  <c r="C345" i="1" s="1"/>
  <c r="C344" i="1" s="1"/>
  <c r="D346" i="1"/>
  <c r="D345" i="1" s="1"/>
  <c r="D344" i="1" s="1"/>
  <c r="E339" i="1"/>
  <c r="C339" i="1"/>
  <c r="E316" i="1"/>
  <c r="E315" i="1" s="1"/>
  <c r="C316" i="1"/>
  <c r="C315" i="1" s="1"/>
  <c r="D316" i="1"/>
  <c r="D315" i="1" s="1"/>
  <c r="D291" i="1"/>
  <c r="D290" i="1" s="1"/>
  <c r="E291" i="1"/>
  <c r="E290" i="1" s="1"/>
  <c r="C291" i="1"/>
  <c r="C290" i="1" s="1"/>
  <c r="E283" i="1"/>
  <c r="E282" i="1" s="1"/>
  <c r="E271" i="1"/>
  <c r="E270" i="1" s="1"/>
  <c r="C271" i="1"/>
  <c r="C270" i="1" s="1"/>
  <c r="C259" i="1"/>
  <c r="C258" i="1" s="1"/>
  <c r="D259" i="1"/>
  <c r="D258" i="1" s="1"/>
  <c r="D238" i="1"/>
  <c r="D237" i="1" s="1"/>
  <c r="E222" i="1"/>
  <c r="E205" i="1"/>
  <c r="E204" i="1" s="1"/>
  <c r="C205" i="1"/>
  <c r="C204" i="1" s="1"/>
  <c r="D205" i="1"/>
  <c r="D204" i="1" s="1"/>
  <c r="C192" i="1"/>
  <c r="C191" i="1" s="1"/>
  <c r="D192" i="1"/>
  <c r="D191" i="1" s="1"/>
  <c r="E192" i="1"/>
  <c r="E191" i="1" s="1"/>
  <c r="D176" i="1"/>
  <c r="E176" i="1"/>
  <c r="C176" i="1"/>
  <c r="C168" i="1" s="1"/>
  <c r="E169" i="1"/>
  <c r="D169" i="1"/>
  <c r="D168" i="1" s="1"/>
  <c r="C161" i="1"/>
  <c r="C160" i="1" s="1"/>
  <c r="C153" i="1" s="1"/>
  <c r="C148" i="1" s="1"/>
  <c r="D138" i="1"/>
  <c r="D131" i="1" s="1"/>
  <c r="D130" i="1" s="1"/>
  <c r="E138" i="1"/>
  <c r="E131" i="1" s="1"/>
  <c r="E130" i="1" s="1"/>
  <c r="C131" i="1"/>
  <c r="C130" i="1" s="1"/>
  <c r="C125" i="1"/>
  <c r="C124" i="1" s="1"/>
  <c r="C115" i="1"/>
  <c r="C114" i="1" s="1"/>
  <c r="E115" i="1"/>
  <c r="E114" i="1" s="1"/>
  <c r="E113" i="1" s="1"/>
  <c r="D98" i="1"/>
  <c r="C98" i="1"/>
  <c r="D85" i="1"/>
  <c r="D80" i="1" s="1"/>
  <c r="E85" i="1"/>
  <c r="E80" i="1" s="1"/>
  <c r="E73" i="1"/>
  <c r="E72" i="1" s="1"/>
  <c r="C73" i="1"/>
  <c r="C72" i="1" s="1"/>
  <c r="D73" i="1"/>
  <c r="D72" i="1" s="1"/>
  <c r="D63" i="1"/>
  <c r="D58" i="1" s="1"/>
  <c r="C63" i="1"/>
  <c r="C58" i="1" s="1"/>
  <c r="C41" i="1"/>
  <c r="C40" i="1" s="1"/>
  <c r="E41" i="1"/>
  <c r="E40" i="1" s="1"/>
  <c r="D27" i="1"/>
  <c r="D26" i="1" s="1"/>
  <c r="E13" i="1"/>
  <c r="E12" i="1" s="1"/>
  <c r="D13" i="1"/>
  <c r="D12" i="1" s="1"/>
  <c r="C13" i="1"/>
  <c r="C12" i="1" s="1"/>
  <c r="C384" i="1"/>
  <c r="D469" i="1"/>
  <c r="E508" i="1"/>
  <c r="C27" i="1"/>
  <c r="C26" i="1" s="1"/>
  <c r="D41" i="1"/>
  <c r="D40" i="1" s="1"/>
  <c r="E63" i="1"/>
  <c r="E58" i="1" s="1"/>
  <c r="C85" i="1"/>
  <c r="C80" i="1" s="1"/>
  <c r="E384" i="1"/>
  <c r="C469" i="1"/>
  <c r="D508" i="1"/>
  <c r="E27" i="1"/>
  <c r="E26" i="1" s="1"/>
  <c r="E98" i="1"/>
  <c r="D374" i="1"/>
  <c r="E469" i="1"/>
  <c r="D94" i="1" l="1"/>
  <c r="D373" i="1"/>
  <c r="D372" i="1" s="1"/>
  <c r="E373" i="1"/>
  <c r="E372" i="1" s="1"/>
  <c r="C373" i="1"/>
  <c r="C372" i="1" s="1"/>
  <c r="E190" i="1"/>
  <c r="E189" i="1" s="1"/>
  <c r="D190" i="1"/>
  <c r="D189" i="1" s="1"/>
  <c r="D93" i="1" s="1"/>
  <c r="C190" i="1"/>
  <c r="C189" i="1" s="1"/>
  <c r="E168" i="1"/>
  <c r="C113" i="1"/>
  <c r="C94" i="1" s="1"/>
  <c r="E94" i="1"/>
  <c r="D11" i="1"/>
  <c r="E11" i="1"/>
  <c r="C11" i="1"/>
  <c r="E93" i="1" l="1"/>
  <c r="E10" i="1" s="1"/>
  <c r="E529" i="1" s="1"/>
  <c r="C93" i="1"/>
  <c r="C10" i="1" s="1"/>
  <c r="C529" i="1" s="1"/>
  <c r="D10" i="1"/>
  <c r="D529" i="1" s="1"/>
</calcChain>
</file>

<file path=xl/sharedStrings.xml><?xml version="1.0" encoding="utf-8"?>
<sst xmlns="http://schemas.openxmlformats.org/spreadsheetml/2006/main" count="1047" uniqueCount="907">
  <si>
    <t>к решению Совета</t>
  </si>
  <si>
    <r>
      <t xml:space="preserve">от </t>
    </r>
    <r>
      <rPr>
        <u/>
        <sz val="16"/>
        <rFont val="Times New Roman"/>
        <family val="1"/>
        <charset val="204"/>
      </rPr>
      <t xml:space="preserve">                   </t>
    </r>
    <r>
      <rPr>
        <sz val="16"/>
        <rFont val="Times New Roman"/>
        <family val="1"/>
        <charset val="204"/>
      </rPr>
      <t xml:space="preserve"> № </t>
    </r>
    <r>
      <rPr>
        <u/>
        <sz val="16"/>
        <rFont val="Times New Roman"/>
        <family val="1"/>
        <charset val="204"/>
      </rPr>
      <t xml:space="preserve">        </t>
    </r>
    <r>
      <rPr>
        <u/>
        <sz val="16"/>
        <color theme="0"/>
        <rFont val="Times New Roman"/>
        <family val="1"/>
        <charset val="204"/>
      </rPr>
      <t>.</t>
    </r>
  </si>
  <si>
    <t>Доходы бюджета города Оренбурга на 2022 год и на плановый период 2023 и 2024 годов</t>
  </si>
  <si>
    <t>(руб.)</t>
  </si>
  <si>
    <t>Наименование показателя</t>
  </si>
  <si>
    <t>Код видов доходов, подвидов доходов</t>
  </si>
  <si>
    <t>2022 год</t>
  </si>
  <si>
    <t>2023 год</t>
  </si>
  <si>
    <t>2024 год</t>
  </si>
  <si>
    <t>НАЛОГОВЫЕ И НЕНАЛОГОВЫЕ ДОХОДЫ</t>
  </si>
  <si>
    <t xml:space="preserve"> 1 00 00000 00 0000 000</t>
  </si>
  <si>
    <t>НАЛОГОВЫЕ ДОХОДЫ</t>
  </si>
  <si>
    <t>НАЛОГИ НА ПРИБЫЛЬ, ДОХОДЫ</t>
  </si>
  <si>
    <t>1 01 00000 00 0000 000</t>
  </si>
  <si>
    <t>Налог на доходы физических лиц</t>
  </si>
  <si>
    <t xml:space="preserve">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</si>
  <si>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</si>
  <si>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</si>
  <si>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</si>
  <si>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1 01 02010 01 1000 110</t>
  </si>
  <si>
    <t>Управление Федеральной налоговой службы России по Оренбургской области</t>
  </si>
  <si>
    <t>182 1 01 02010 01 1000 110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</si>
  <si>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</si>
  <si>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</si>
  <si>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</si>
  <si>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1 01 02020 01 1000 110</t>
  </si>
  <si>
    <t>182 1 01 02020 01 1000 110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</si>
  <si>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</si>
  <si>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</si>
  <si>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</si>
  <si>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1 01 02030 01 1000 110</t>
  </si>
  <si>
    <t>182 1 01 02030 01 1000 110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</si>
  <si>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</si>
  <si>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</si>
  <si>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</si>
  <si>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1 01 02080 01 1000 110</t>
  </si>
  <si>
    <t>182 1 01 02080 01 1000 110</t>
  </si>
  <si>
    <t>НАЛОГИ НА ТОВАРЫ (РАБОТЫ, УСЛУГИ), РЕАЛИЗУЕМЫЕ НА ТЕРРИТОРИИ РОССИЙСКОЙ ФЕДЕРАЦИИ</t>
  </si>
  <si>
    <t xml:space="preserve"> 1 03 00000 00 0000 000</t>
  </si>
  <si>
    <t>Акцизы по подакцизным товарам (продукции), производимым на территории Российской Федерации</t>
  </si>
  <si>
    <t xml:space="preserve">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</si>
  <si>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</si>
  <si>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</si>
  <si>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</si>
  <si>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1 03 02231 01 0000 110</t>
  </si>
  <si>
    <t>Управление Федерального казначейства по Оренбургской области</t>
  </si>
  <si>
    <t>100 1 03 02231 01 0000 110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</si>
  <si>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</si>
  <si>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</si>
  <si>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</si>
  <si>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1 03 02241 01 0000 110</t>
  </si>
  <si>
    <t>100 1 03 02241 01 0000 110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</si>
  <si>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</si>
  <si>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</si>
  <si>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</si>
  <si>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1 03 02251 01 0000 110</t>
  </si>
  <si>
    <t>100 1 03 02251 01 0000 110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</si>
  <si>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</si>
  <si>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</si>
  <si>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</si>
  <si>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1 03 02261 01 0000 110</t>
  </si>
  <si>
    <t>100 1 03 02261 01 0000 110</t>
  </si>
  <si>
    <t>НАЛОГИ НА СОВОКУПНЫЙ ДОХОД</t>
  </si>
  <si>
    <t xml:space="preserve"> 1 05 00000 00  0000 000</t>
  </si>
  <si>
    <t>Налог, взимаемый в связи с применением упрощенной системы налогообложения</t>
  </si>
  <si>
    <t xml:space="preserve"> 1 05 01000 00 0000 110</t>
  </si>
  <si>
    <t>Налог, взимаемый с налогоплательщиков, выбравших в качестве объекта налогообложения доходы</t>
  </si>
  <si>
    <t xml:space="preserve"> 1 05 01010 01 0000 110</t>
  </si>
  <si>
    <t xml:space="preserve"> 1 05 01011 01 0000 110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</si>
  <si>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</si>
  <si>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1 05 01011 01 1000 110</t>
  </si>
  <si>
    <t>182 1 05 01011 01 1000 110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</si>
  <si>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</si>
  <si>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1 05 01020 01 0000 110</t>
  </si>
  <si>
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</t>
  </si>
  <si>
    <t xml:space="preserve">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</si>
  <si>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</si>
  <si>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1 05 01021 01 1000 110</t>
  </si>
  <si>
    <t>182 1 05 01021 01 1000 110</t>
  </si>
  <si>
    <t>Единый сельскохозяйственный налог</t>
  </si>
  <si>
    <t xml:space="preserve"> 1 05 03000 01 0000 110</t>
  </si>
  <si>
    <t xml:space="preserve"> 1 05 03010 01 0000 110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</si>
  <si>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</si>
  <si>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1 05 03010 01 1000 110</t>
  </si>
  <si>
    <t>182 1 05 03010 01 1000 110</t>
  </si>
  <si>
    <t>Налог, взимаемый в связи с применением патентной системы налогообложения</t>
  </si>
  <si>
    <t xml:space="preserve">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</si>
  <si>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</si>
  <si>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1 05 04010 02 0000 110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</si>
  <si>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</si>
  <si>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1 05 04010 02 1000 110</t>
  </si>
  <si>
    <t>182 1 05 04010 02 1000 110</t>
  </si>
  <si>
    <t>НАЛОГИ НА ИМУЩЕСТВО</t>
  </si>
  <si>
    <t xml:space="preserve"> 1 06 00000 00 0000 000</t>
  </si>
  <si>
    <t>Налог на имущество физических лиц</t>
  </si>
  <si>
    <t xml:space="preserve">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</si>
  <si>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</si>
  <si>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1 06 01020 04 0000 110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</si>
  <si>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</si>
  <si>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1 06 01020 04 1000 110</t>
  </si>
  <si>
    <t>182 1 06 01020 04 1000 110</t>
  </si>
  <si>
    <t>Земельный налог</t>
  </si>
  <si>
    <t xml:space="preserve"> 1 06 06000 00 0000 110</t>
  </si>
  <si>
    <t>Земельный налог с организаций</t>
  </si>
  <si>
    <t xml:space="preserve"> 1 06 06030 00 0000 110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</si>
  <si>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</si>
  <si>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1 06 06032 04 0000 110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</si>
  <si>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</si>
  <si>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1 06 06032 04 1000 110</t>
  </si>
  <si>
    <t>182 1 06 06032 04 1000 110</t>
  </si>
  <si>
    <t>Земельный налог с физических лиц</t>
  </si>
  <si>
    <t xml:space="preserve"> 1 06 06040 00 0000 110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</si>
  <si>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</si>
  <si>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1 06 06042 04 0000 110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</si>
  <si>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</si>
  <si>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1 06 06042 04 1000 110</t>
  </si>
  <si>
    <t>182 1 06 06042 04 1000 110</t>
  </si>
  <si>
    <t>НАЛОГИ, СБОРЫ И РЕГУЛЯРНЫЕ ПЛАТЕЖИ ЗА ПОЛЬЗОВАНИЕ ПРИРОДНЫМИ РЕСУРСАМИ</t>
  </si>
  <si>
    <t xml:space="preserve"> 1 07 00000 00 0000 000</t>
  </si>
  <si>
    <t>Сборы за пользование объектами животного мира и за пользование объектами водных биологических ресурсов</t>
  </si>
  <si>
    <t xml:space="preserve"> 1 07 04000 01 0000 110</t>
  </si>
  <si>
    <t>Сбор за пользование объектами животного мира</t>
  </si>
  <si>
    <t xml:space="preserve"> 1 07 04010 01 0000 110</t>
  </si>
  <si>
    <t>Сбор за пользование объектами животного мира (сумма платежа (перерасчеты, недоимка и задолженность по соответствующему платежу, в том числе по отмененному)</t>
  </si>
  <si>
    <t>1 07 04010 01 1000 110</t>
  </si>
  <si>
    <t>182 1 07 04010 01 1000 110</t>
  </si>
  <si>
    <t>Сбор за пользование объектами водных биологических ресурсов (по внутренним водным объектам)</t>
  </si>
  <si>
    <t xml:space="preserve"> 1 07 04030 01 0000 110</t>
  </si>
  <si>
    <t>Сбор за пользование объектами водных биологических ресурсов (по внутренним водным объектам) (сумма платежа (перерасчеты, недоимка и задолженность по соответствующему платежу, в том числе по отмененному)</t>
  </si>
  <si>
    <t>1 07 04 030 01 1000 110</t>
  </si>
  <si>
    <t>182 1 07 04 030 01 1000 110</t>
  </si>
  <si>
    <t>ГОСУДАРСТВЕННАЯ ПОШЛИНА</t>
  </si>
  <si>
    <t xml:space="preserve"> 1 08 00000 00 0000 000</t>
  </si>
  <si>
    <t>Государственная пошлина по делам, рассматриваемым в судах общей юрисдикции, мировыми судьями</t>
  </si>
  <si>
    <t xml:space="preserve">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</si>
  <si>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</si>
  <si>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1 08 03010 01 0000 110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</si>
  <si>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</si>
  <si>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1 08 03010 01 1050 110</t>
  </si>
  <si>
    <t>182 1 08 03010 01 1000 110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</si>
  <si>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</si>
  <si>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1 08 07000 01 0000 110</t>
  </si>
  <si>
    <t>Государственная пошлина за выдачу разрешения на установку рекламной конструкции</t>
  </si>
  <si>
    <t xml:space="preserve"> 1 08 07150 01 0000 110</t>
  </si>
  <si>
    <t>Государственная пошлина за выдачу разрешения на установку рекламной конструкции (сумма платежа (перерасчеты, недоимка и задолженность по соответствующему платежу, в том числе по отмененному)</t>
  </si>
  <si>
    <t>1 08 07150 01 1000 110</t>
  </si>
  <si>
    <t>Комитет потребительского рынка, услуг и развития предпринимательства администрации города Оренбурга</t>
  </si>
  <si>
    <t>013 1 08 07150 01 1000 110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</si>
  <si>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</si>
  <si>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 xml:space="preserve"> 1 08 07170 01 0000 110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</si>
  <si>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</si>
  <si>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 xml:space="preserve"> 1 08 07173 01 0000 110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</si>
  <si>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</si>
  <si>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1 08 07173 01 1000 110</t>
  </si>
  <si>
    <t>Управление строительства и дорожного хозяйства администрации города Оренбурга</t>
  </si>
  <si>
    <t xml:space="preserve"> 111 08 07173 01 1000 110</t>
  </si>
  <si>
    <t>НЕНАЛОГОВЫЕ ДОХОДЫ</t>
  </si>
  <si>
    <t>ДОХОДЫ ОТ ИСПОЛЬЗОВАНИЯ ИМУЩЕСТВА, НАХОДЯЩЕГОСЯ В ГОСУДАРСТВЕННОЙ И МУНИЦИПАЛЬНОЙ СОБСТВЕННОСТИ</t>
  </si>
  <si>
    <t xml:space="preserve">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</si>
  <si>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</si>
  <si>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</si>
  <si>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</si>
  <si>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1 11 01040 04 0000 120</t>
  </si>
  <si>
    <t>Комитет по управлению имуществом города Оренбурга</t>
  </si>
  <si>
    <t>006 1 11 01040 04 0000 120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</si>
  <si>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</si>
  <si>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</si>
  <si>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</si>
  <si>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</si>
  <si>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</si>
  <si>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1 11 05012 04 0000 120</t>
  </si>
  <si>
    <t>департамент градостроительства и земельных отношений администрации города Оренбурга</t>
  </si>
  <si>
    <t>041 1 11 05012 04 0000 120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</si>
  <si>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</si>
  <si>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</si>
  <si>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</si>
  <si>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1 11 05024 04 0000 120</t>
  </si>
  <si>
    <t>006 1 11 05024 04 0000 120</t>
  </si>
  <si>
    <t>041 1 11 05024 04 0000 120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</si>
  <si>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</si>
  <si>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1 11 05070 00 0000 120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</si>
  <si>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</si>
  <si>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1 11 05074 04 0000 120</t>
  </si>
  <si>
    <t>006 1 11 05074 04 0000 120</t>
  </si>
  <si>
    <t>Плата по соглашениям об установлении сервитута в отношении земельных   участков, находящихся в государственной или муниципальной собственности</t>
  </si>
  <si>
    <t xml:space="preserve">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</si>
  <si>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</si>
  <si>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1 11 05310 00 0000 120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</si>
  <si>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</si>
  <si>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1 11 05312 04 0000 120</t>
  </si>
  <si>
    <t>041 1 11 05312 04 0000 120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</si>
  <si>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</si>
  <si>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</si>
  <si>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</si>
  <si>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1 11 09040 00 0000 120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</si>
  <si>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</si>
  <si>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1 11 09044 04 0000 120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</si>
  <si>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(плата, поступившая в рамках договора найма жилого помещения жилищного фонда социального использования)</t>
  </si>
  <si>
    <t>1 11 09044 04 0010 120</t>
  </si>
  <si>
    <t>Управление жилищно-коммунального хозяйства администрации города Оренбурга</t>
  </si>
  <si>
    <t>112 1 11 09044 04 0010 120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</si>
  <si>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(плата, поступившая в рамках договора найма жилого помещения жилищного фонда коммерческого использования)</t>
  </si>
  <si>
    <t>1 11 09044 04 0020 120</t>
  </si>
  <si>
    <t>112 1 11 09044 04 0020 120</t>
  </si>
  <si>
    <t xml:space="preserve"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(плата, поступившая в рамках договора найма специализированного жилищного фонда) </t>
  </si>
  <si>
    <t>1 11 09044 04 0030 120</t>
  </si>
  <si>
    <t>112 1 11 09044 04 0030 120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</si>
  <si>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(плата, поступившая в рамках реализации концессионного соглашения)</t>
  </si>
  <si>
    <t>1 11 09044 04 0040 120</t>
  </si>
  <si>
    <t>006 1 11 09044 04 0040 120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</si>
  <si>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</si>
  <si>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</si>
  <si>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</si>
  <si>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1 11 09080 04 0000 120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</si>
  <si>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(плата, поступившая в рамках договора за предоставление права на установку и эксплуатацию рекламных конструкций)</t>
  </si>
  <si>
    <t>1 11 09080 04 0010 120</t>
  </si>
  <si>
    <t>013 1 11 09080 04 0010 120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</si>
  <si>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(плата, поступившая в рамках договора за предоставление права на размещение и эксплуатацию нестационарного торгового объекта)</t>
  </si>
  <si>
    <t>1 11 09080 04 0020 120</t>
  </si>
  <si>
    <t>013 1 11 09080 04 0020 120</t>
  </si>
  <si>
    <t>ПЛАТЕЖИ ПРИ ПОЛЬЗОВАНИИ ПРИРОДНЫМИ РЕСУРСАМИ</t>
  </si>
  <si>
    <t xml:space="preserve"> 1 12 00000 00 0000 000</t>
  </si>
  <si>
    <t>Плата за негативное воздействие на окружающую среду</t>
  </si>
  <si>
    <t xml:space="preserve"> 1 12 01000 01 0000 120</t>
  </si>
  <si>
    <t>Плата за выбросы загрязняющих веществ в атмосферный воздух стационарными объектами</t>
  </si>
  <si>
    <t xml:space="preserve"> 1 12 01010 01 0000 120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</si>
  <si>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</si>
  <si>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1 12 01010 01 6000 120</t>
  </si>
  <si>
    <t>Южно-Уральское межрегиональное управление Федеральной службы
по надзору в сфере природопользования</t>
  </si>
  <si>
    <t>048 1 12 01010 01 6000 120</t>
  </si>
  <si>
    <t xml:space="preserve">Плата за сбросы загрязняющих веществ в водные объекты </t>
  </si>
  <si>
    <t>1 12 01030 01 0000 120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</si>
  <si>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</si>
  <si>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1 12 01030 01 6000 120</t>
  </si>
  <si>
    <t>048 1 12 01030 01 6000 120</t>
  </si>
  <si>
    <t>Плата за размещение отходов производства и потребления</t>
  </si>
  <si>
    <t xml:space="preserve"> 1 12 01040 01 0000 120</t>
  </si>
  <si>
    <t>Плата за размещение отходов производства</t>
  </si>
  <si>
    <t xml:space="preserve"> 1 12 01041 01 0000 120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</si>
  <si>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</si>
  <si>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1 12 01041 01 6000 120</t>
  </si>
  <si>
    <t>048 1 12 01041 01 6000 120</t>
  </si>
  <si>
    <t>Плата за размещение твердых коммунальных отходов</t>
  </si>
  <si>
    <t>1 12 01042 01 0000 120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</si>
  <si>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</si>
  <si>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1 12 01042 01 6000 120</t>
  </si>
  <si>
    <t>048 1 12 01042 01 6000 120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</si>
  <si>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</si>
  <si>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1 12 01070 01 0000 120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</si>
  <si>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 (федеральные государственные органы, Банк России, органы управления государственными внебюджетными фондами Российской Федерации)</t>
  </si>
  <si>
    <t>1 12 01070 01 6000 120</t>
  </si>
  <si>
    <t>048 1 12 01070 01 6000 120</t>
  </si>
  <si>
    <t>ДОХОДЫ ОТ ОКАЗАНИЯ ПЛАТНЫХ УСЛУГ И КОМПЕНСАЦИИ ЗАТРАТ ГОСУДАРСТВА</t>
  </si>
  <si>
    <t xml:space="preserve"> 1 13 00000 00 0000 000</t>
  </si>
  <si>
    <t>Доходы от оказания платных услуг (работ)</t>
  </si>
  <si>
    <t xml:space="preserve"> 1 13 01000 00 0000 130</t>
  </si>
  <si>
    <t>Прочие доходы от оказания платных услуг (работ)</t>
  </si>
  <si>
    <t xml:space="preserve"> 1 13 01990 00 0000 130</t>
  </si>
  <si>
    <t>Прочие доходы от оказания платных услуг (работ) получателями средств бюджетов городских округов</t>
  </si>
  <si>
    <t xml:space="preserve"> 1 13 01994 04 0000 130</t>
  </si>
  <si>
    <t>041 1 13 01994 04 0000 130</t>
  </si>
  <si>
    <t>Доходы от компенсации затрат государства</t>
  </si>
  <si>
    <t xml:space="preserve"> 1 13 02000 00 0000 130</t>
  </si>
  <si>
    <t>Доходы, поступающие в порядке возмещения расходов, понесенных в связи с эксплуатацией имущества</t>
  </si>
  <si>
    <t xml:space="preserve"> 1 13 02060 00 0000 130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</si>
  <si>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</si>
  <si>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1 13 02064 04 0000 130</t>
  </si>
  <si>
    <t>Администрация города Оренбурга</t>
  </si>
  <si>
    <t>001 1 13 02064 04 0000 130</t>
  </si>
  <si>
    <t>Администрация Северного округа города Оренбурга</t>
  </si>
  <si>
    <t>008 1 13 02064 04 0000 130</t>
  </si>
  <si>
    <t>Администрация Южного округа города Оренбурга</t>
  </si>
  <si>
    <t>009 1 13 02064 04 0000 130</t>
  </si>
  <si>
    <t>041 1 13 02064 04 0000 130</t>
  </si>
  <si>
    <t>Прочие доходы от компенсации затрат государства</t>
  </si>
  <si>
    <t xml:space="preserve"> 1 13 02990 00 0000 130</t>
  </si>
  <si>
    <t>Прочие доходы от компенсации затрат бюджетов городских округов</t>
  </si>
  <si>
    <t xml:space="preserve"> 1 13 02994 04 0000 130</t>
  </si>
  <si>
    <t>Прочие доходы от компенсации затрат бюджетов городских округов (доходы от компенсации затрат, связанных с демонтажем рекламной конструкции)</t>
  </si>
  <si>
    <t xml:space="preserve"> 1 13 02994 04 0010 130</t>
  </si>
  <si>
    <t>013 1 13 02994 04 0010 130</t>
  </si>
  <si>
    <t>Прочие доходы от компенсации затрат бюджетов городских округов (доходы от компенсации затрат, связанных с демонтажем нестационарного торгового объекта)</t>
  </si>
  <si>
    <t xml:space="preserve"> 1 13 02994 04 0020 130</t>
  </si>
  <si>
    <t xml:space="preserve"> 013 1 13 02994 04 0020 130</t>
  </si>
  <si>
    <t>Прочие доходы от компенсации затрат бюджетов городских округов (иные доходы от компенсации затрат)</t>
  </si>
  <si>
    <t xml:space="preserve"> 1 13 02994 04 0090 130</t>
  </si>
  <si>
    <t>управление по социальной политике администрации города Оренбурга</t>
  </si>
  <si>
    <t>038 1 13 02994 04 0090 130</t>
  </si>
  <si>
    <t>ДОХОДЫ ОТ ПРОДАЖИ МАТЕРИАЛЬНЫХ И НЕМАТЕРИАЛЬНЫХ АКТИВОВ</t>
  </si>
  <si>
    <t xml:space="preserve">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</si>
  <si>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</si>
  <si>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1 14 02000 00 0000 000</t>
  </si>
  <si>
    <t>Доходы от реализации имущества, находящегося в собственности городских округов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</si>
  <si>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1 14 02040 04 0000 410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</si>
  <si>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</si>
  <si>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1 14 02043 04 0000 410</t>
  </si>
  <si>
    <t>006 1 14 02043 04 0000 410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</si>
  <si>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</si>
  <si>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1 14 02040 04 0000 440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</si>
  <si>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</si>
  <si>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1 14 02043 04 0000 440</t>
  </si>
  <si>
    <t>006 1 14 02043 04 0000 440</t>
  </si>
  <si>
    <t>Доходы от продажи земельных участков, находящихся в государственной и муниципальной собственности</t>
  </si>
  <si>
    <t xml:space="preserve"> 1 14 06000 00 0000 430</t>
  </si>
  <si>
    <t>Доходы от продажи земельных участков, государственная собственность на которые не разграничена</t>
  </si>
  <si>
    <t xml:space="preserve">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</si>
  <si>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</si>
  <si>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1 14 06012 04 0000 430</t>
  </si>
  <si>
    <t>041 1 14 06012 04 0000 430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</si>
  <si>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</si>
  <si>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1 14 06020 00 0000 430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</si>
  <si>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</si>
  <si>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1 14 06024 04 0000 430</t>
  </si>
  <si>
    <t>006 1 14 06024 04 0000 430</t>
  </si>
  <si>
    <t>041 1 14 06024 04 0000 430</t>
  </si>
  <si>
    <t xml:space="preserve">АДМИНИСТРАТИВНЫЕ ПЛАТЕЖИ И СБОРЫ
</t>
  </si>
  <si>
    <t>1 15 00000 00 0000 000</t>
  </si>
  <si>
    <t>Платежи, взимаемые государственными и муниципальными органами (организациями) за выполнение определенных функций</t>
  </si>
  <si>
    <t>1 15 02000 00 0000 140</t>
  </si>
  <si>
    <t xml:space="preserve">Платежи, взимаемые органами местного самоуправления (организациями) городских округов за выполнение определенных функций
</t>
  </si>
  <si>
    <t>1 15 02040 04 0000 140</t>
  </si>
  <si>
    <t>008 1 15 02040 04 0000 140</t>
  </si>
  <si>
    <t>009 1 15 02040 04 0000 140</t>
  </si>
  <si>
    <t>ШТРАФЫ, САНКЦИИ, ВОЗМЕЩЕНИЕ УЩЕРБА</t>
  </si>
  <si>
    <t xml:space="preserve"> 1 16 00000 00 0000 000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</si>
  <si>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</si>
  <si>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1 16 01000 01  0000 140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</si>
  <si>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</si>
  <si>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</si>
  <si>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</si>
  <si>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</si>
  <si>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трудового законодательства и иных нормативных правовых актов, содержащих нормы трудового права)</t>
  </si>
  <si>
    <t>1 16 01053 01 0027 140</t>
  </si>
  <si>
    <t>Комитет по обеспечению деятельности мировых судей Оренбургской области</t>
  </si>
  <si>
    <t>820 1 16 01053 01  0027 140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</si>
  <si>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</si>
  <si>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1 16 01053 01 0035 140</t>
  </si>
  <si>
    <t>Аппарат Губернатора и Правительства Оренбургской области</t>
  </si>
  <si>
    <t>811 1 16 01053 01 0035 140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</si>
  <si>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</si>
  <si>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1 16 01053 01 0059 140</t>
  </si>
  <si>
    <t>820 1 16 01053 01 0059 140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</si>
  <si>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государственных нормативных требований охраны труда, содержащихся в федеральных законах и иных нормативных правовых актах Российской Федерации)</t>
  </si>
  <si>
    <t>1 16 01053 01 0271 140</t>
  </si>
  <si>
    <t>820 1 16 01053 01 0271 140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</si>
  <si>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</si>
  <si>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1 16 01053 01 9000 140</t>
  </si>
  <si>
    <t>811 1 16 01053 01 9000 140</t>
  </si>
  <si>
    <t>820 1 16 01053 01 9000 140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</si>
  <si>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</si>
  <si>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
1 16 01060 01 0000 140
</t>
  </si>
  <si>
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</t>
  </si>
  <si>
    <t>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</si>
  <si>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нарушение санитарно-эпидемиологических требований к эксплуатации жилых помещений и общественных помещений, зданий, сооружений и транспорта)</t>
  </si>
  <si>
    <t>1 16 01063 01 0004 140</t>
  </si>
  <si>
    <t>811 1 16 01063 01 0004 140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</si>
  <si>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незаконный оборот наркотических средств, психотропных веществ или их аналогов и незаконные приобретение, хранение, перевозку растений, содержащих наркотические средства или психотропные вещества, либо их частей, содержащих наркотические средства или психотропные вещества)</t>
  </si>
  <si>
    <t>1 16 01063 01 0008 140</t>
  </si>
  <si>
    <t>820 1 16 01063 01 0008 140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</si>
  <si>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</si>
  <si>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1 16 01063 01 0009 140</t>
  </si>
  <si>
    <t xml:space="preserve"> Комитет по обеспечению деятельности мировых судей Оренбургской области</t>
  </si>
  <si>
    <t>820 1 16 01063 01 0009 140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</si>
  <si>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вовлечение несовершеннолетнего в процесс потребления табака)</t>
  </si>
  <si>
    <t>1 16 01063 01 0023 140</t>
  </si>
  <si>
    <t>811 16 01063 01 0023 140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</si>
  <si>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уклонение от прохождения диагностики, профилактических мероприятий, лечения от наркомании и (или) медицинской и (или)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веществ)</t>
  </si>
  <si>
    <t>1 16 01063 01 0091 140</t>
  </si>
  <si>
    <t>820 1 16 01063 01 0091 140</t>
  </si>
  <si>
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 </t>
  </si>
  <si>
    <t>1 16 01063 01 0101 140</t>
  </si>
  <si>
    <t>811 1 16 01063 01 0101 140</t>
  </si>
  <si>
    <t>820 1 16 01063 01 0101 140</t>
  </si>
  <si>
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 </t>
  </si>
  <si>
    <t>1 16 01063 01 9000 140</t>
  </si>
  <si>
    <t>811 1 16 01063 01 9000 140</t>
  </si>
  <si>
    <t>820 1 16 01063 01 9000 140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</si>
  <si>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</si>
  <si>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</si>
  <si>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</si>
  <si>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</si>
  <si>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</si>
  <si>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1 16 01073 01 0017 140</t>
  </si>
  <si>
    <t>811 1 16 01073 01 0017 140</t>
  </si>
  <si>
    <t>820 1 16 01073 01 0017 140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</si>
  <si>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самовольное подключение и использование электрической, тепловой энергии, нефти или газа)</t>
  </si>
  <si>
    <t>1 16 01073 01 0019 140</t>
  </si>
  <si>
    <t>820 1 16 01073 01 0019 140</t>
  </si>
  <si>
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 </t>
  </si>
  <si>
    <t>1 16 01073 01 0027 140</t>
  </si>
  <si>
    <t>811 1 16 01073 01 0027 140</t>
  </si>
  <si>
    <t>820 1 16 01073 01 0027 140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</si>
  <si>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(иные штрафы)</t>
  </si>
  <si>
    <t>1 16 01073 01 9000 140</t>
  </si>
  <si>
    <t>820 1 16 01073 01 9000 140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</si>
  <si>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</si>
  <si>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</si>
  <si>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 (штрафы за самовольное занятие земельного участка)</t>
  </si>
  <si>
    <t>1 16 01074 01 0001 140</t>
  </si>
  <si>
    <t>041 1 16 01074 01 0001 140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</si>
  <si>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</si>
  <si>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</si>
  <si>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</si>
  <si>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1 16 01083 01 0000 140</t>
  </si>
  <si>
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 </t>
  </si>
  <si>
    <t>1 16 01083 01 0037 140</t>
  </si>
  <si>
    <t>820 1 16 01083 01 0037 140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</si>
  <si>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</si>
  <si>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1 16 01083 01 0281 140</t>
  </si>
  <si>
    <t>820 1 16 01083 01 0281 140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</si>
  <si>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</si>
  <si>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</si>
  <si>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 (штрафы за использование земельных участков не по целевому назначению, невыполнение обязанностей по приведению земель в состояние, пригодное для использования по целевому назначению)</t>
  </si>
  <si>
    <t>1 16 01084 01 0008 140</t>
  </si>
  <si>
    <t>041 1 16 01084 01 0008 140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</si>
  <si>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</si>
  <si>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</si>
  <si>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</si>
  <si>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1 16 01093 01 0000 140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</si>
  <si>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 (иные штрафы)</t>
  </si>
  <si>
    <t>1 16 01093 01 9000 140</t>
  </si>
  <si>
    <t>820 1 16 01093 01 9000 140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</si>
  <si>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</si>
  <si>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1 16 01120 01 0000 140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</si>
  <si>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</si>
  <si>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1 16 01123 01 0000 140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</si>
  <si>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 (иные штрафы)</t>
  </si>
  <si>
    <t>1 16 01123 01 9000 140</t>
  </si>
  <si>
    <t>820 1 16 01123 01 9000 140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</si>
  <si>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</si>
  <si>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</si>
  <si>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</si>
  <si>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1 16 01133 01 0000 140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</si>
  <si>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</si>
  <si>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1 16 01133 01 9000 140</t>
  </si>
  <si>
    <t>820 1 16 01133 01 9000 140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</si>
  <si>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</si>
  <si>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</si>
  <si>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</si>
  <si>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</si>
  <si>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продажу товаров (иных вещей), свободная реализация которых запрещена или ограничена)</t>
  </si>
  <si>
    <t>1 16 01143 01 0002 140</t>
  </si>
  <si>
    <t>820 1 16 01143 01 0002 140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</si>
  <si>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осуществление предпринимательской деятельности в области транспорта без лицензии)</t>
  </si>
  <si>
    <t>1 16 01143 01 0102 140</t>
  </si>
  <si>
    <t>820 1 16 01143 01 0102 140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</si>
  <si>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игр)</t>
  </si>
  <si>
    <t>1 16 01143 01 0111 140</t>
  </si>
  <si>
    <t>820 1 16 01143 01 0111 140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</si>
  <si>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требований законодательства в области технического осмотра транспортных средств)</t>
  </si>
  <si>
    <t>1 16 01143 01 0401 140</t>
  </si>
  <si>
    <t>820 1 16 01143 01 0401 140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</si>
  <si>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</si>
  <si>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 xml:space="preserve"> 1 16 01143 01 9000 140</t>
  </si>
  <si>
    <t>820 1 16 01143 01 9000 140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</si>
  <si>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</si>
  <si>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</si>
  <si>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</si>
  <si>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</si>
  <si>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нарушение срока постановки на учет в налоговом органе)</t>
  </si>
  <si>
    <t xml:space="preserve">1 16 01153 01 0003 140
</t>
  </si>
  <si>
    <t>820 1 16 01153 01 0003 140</t>
  </si>
  <si>
    <t>1 16 01153 01 0005 140</t>
  </si>
  <si>
    <t>820 1 16 01153 01 0005 140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</si>
  <si>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</si>
  <si>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1 16 01153 01 0006 140</t>
  </si>
  <si>
    <t>820 1 16 01153 01 0006 140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</si>
  <si>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производство или продажу товаров и продукции, в отношении которых установлены требования по маркировке и (или) нанесению информации, без соответствующей маркировки и (или) информации, а также с нарушением установленного порядка нанесения такой маркировки и (или) информации,  за исключением штрафов за административные правонарушения в области производства и оборота этилового спирта, алкогольной и спиртосодержащей продукции)</t>
  </si>
  <si>
    <t>1 16 01153 01 0012 140</t>
  </si>
  <si>
    <t>820 1 16 01153 01 0012 140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</si>
  <si>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(иные штрафы)</t>
  </si>
  <si>
    <t>1 16 01153 01 9000 140</t>
  </si>
  <si>
    <t>820 1 16 01153 01 9000 140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</si>
  <si>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</si>
  <si>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</si>
  <si>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</si>
  <si>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</si>
  <si>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</si>
  <si>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1 16 01173 01 0007 140</t>
  </si>
  <si>
    <t>820 1 16 01173 01 0007 140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</si>
  <si>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</si>
  <si>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1 16 01173 01 0008 140</t>
  </si>
  <si>
    <t>820 1 16 01173 01 0008 140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</si>
  <si>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</si>
  <si>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1 16 01173 01 9000 140</t>
  </si>
  <si>
    <t>820 1 16 01173 01 9000 140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</si>
  <si>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</si>
  <si>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</si>
  <si>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</si>
  <si>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</si>
  <si>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</si>
  <si>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1 16 01193 01 0005 140</t>
  </si>
  <si>
    <t>820 1 16 01193 01 0005 140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</si>
  <si>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</t>
  </si>
  <si>
    <t>1 16 01193 01 0007 140</t>
  </si>
  <si>
    <t>820 1 16 01193 01 0007 140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</si>
  <si>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нарушение порядка предоставления земельных или лесных участков либо водных объектов)</t>
  </si>
  <si>
    <t>1 16 01193 01 0009 140</t>
  </si>
  <si>
    <t>811 1 16 01193 01 0009 140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</si>
  <si>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передачу либо попытку передачи запрещенных предметов лицам, содержащимся в учреждениях уголовно-исполнительной системы или изоляторах временного содержания)</t>
  </si>
  <si>
    <t>1 16 01193 01 0012 140</t>
  </si>
  <si>
    <t>820 1 16 01193 01 0012 140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</si>
  <si>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</si>
  <si>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1 16 01193 01 0013 140</t>
  </si>
  <si>
    <t>820 1 16 01193 01 0013 140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</si>
  <si>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осуществление деятельности, не связанной с извлечением прибыли, без специального разрешения (лицензии)</t>
  </si>
  <si>
    <t>1 16 01193 01 0020 140</t>
  </si>
  <si>
    <t>820 1 16 01193 01 0020 140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</si>
  <si>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несоблюдение порядка государственной регистрации прав на недвижимое имущество или сделок с ним)</t>
  </si>
  <si>
    <t>1 16 01193 01 0021 140</t>
  </si>
  <si>
    <t>820 1 16 01193 01 0021 140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</si>
  <si>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вознаграждение от имени юридического лица)</t>
  </si>
  <si>
    <t>1 16 01193 01 0028 140</t>
  </si>
  <si>
    <t>820 1 16 01193 01 0028 140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</si>
  <si>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</si>
  <si>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1 16 01193 01 0029 140</t>
  </si>
  <si>
    <t>820 1 16 01193 01 0029 140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</si>
  <si>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нарушение требований к ведению образовательной деятельности и организации образовательного процесса)</t>
  </si>
  <si>
    <t>1 16 01193 01 0030 140</t>
  </si>
  <si>
    <t>820 1 16 01193 01 0030 140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</si>
  <si>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</si>
  <si>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1 16 01193 01 9000 140</t>
  </si>
  <si>
    <t>811 1 16 01193 01 9000 140</t>
  </si>
  <si>
    <t>820 1 16 01193 01 9000 140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</si>
  <si>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</si>
  <si>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</si>
  <si>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</si>
  <si>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</si>
  <si>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требований пожарной безопасности)</t>
  </si>
  <si>
    <t>1 16 01203 01 0004 140</t>
  </si>
  <si>
    <t>811 1 16 01203 01 0004 140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</si>
  <si>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норм и правил по предупреждению и ликвидации чрезвычайных ситуаций)</t>
  </si>
  <si>
    <t>1 16 01203 01 0006 140</t>
  </si>
  <si>
    <t>820 1 16 01203 01 0006 140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</si>
  <si>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</si>
  <si>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1 16 01203 01 0007 140</t>
  </si>
  <si>
    <t>820 1 16 01203 01 0007 140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</si>
  <si>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правил производства, приобретения, продажи, передачи, хранения, перевозки, ношения, коллекционирования, экспонирования, уничтожения или учета оружия и патронов к нему, а также нарушение правил производства, продажи, хранения, уничтожения или учета взрывчатых веществ и взрывных устройств, пиротехнических изделий,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оружием)</t>
  </si>
  <si>
    <t>1 16 01203 01 0008 140</t>
  </si>
  <si>
    <t>820 1 16 01203 01 0008 140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</si>
  <si>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пересылку оружия, нарушение правил перевозки, транспортирования или использования оружия и патронов к нему)</t>
  </si>
  <si>
    <t>1 16 01203 01 0012 140</t>
  </si>
  <si>
    <t>811 1 16 01203 01 0012 140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</si>
  <si>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стрельбу из оружия в отведенных для этого местах с нарушением установленных правил или в не отведенных для этого местах)</t>
  </si>
  <si>
    <t>1 16 01203 01 0013 140</t>
  </si>
  <si>
    <t>820 1 16 01203 01 0013 140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</si>
  <si>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</si>
  <si>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1 16 01203 01 0021 140</t>
  </si>
  <si>
    <t>811 1 16 01203 01 0021 140</t>
  </si>
  <si>
    <t>820 1 16 01203 01 0021 140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</si>
  <si>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</si>
  <si>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1 16 01203 01 9000 140</t>
  </si>
  <si>
    <t>811 1 16 01203 01 9000 140</t>
  </si>
  <si>
    <t>820 1 16 01203 01 9000 140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</si>
  <si>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</si>
  <si>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1 16 01330 00 0000 140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</si>
  <si>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</si>
  <si>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1 16 01333 01 0000 140</t>
  </si>
  <si>
    <t>820 1 16 01333 01 0000 140</t>
  </si>
  <si>
    <t>Министерство сельского хозяйства, торговли, пищевой и перерабатывающей промышленности Оренбургской области</t>
  </si>
  <si>
    <t>842 1 16 01333 01 0000 140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</si>
  <si>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</si>
  <si>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</si>
  <si>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</si>
  <si>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1 16 02010 02 0000 140</t>
  </si>
  <si>
    <t>811 1 16 02010 02 0000 140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</si>
  <si>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</si>
  <si>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1 16 02020 02 0000 140</t>
  </si>
  <si>
    <t>811 1 16 02020 02 0000 140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</si>
  <si>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</si>
  <si>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</si>
  <si>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</si>
  <si>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</si>
  <si>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</si>
  <si>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1 16 07090 04 0000 140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</si>
  <si>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внесение платы в рамках договора за предоставление права на установку и эксплуатацию рекламных конструкций)</t>
  </si>
  <si>
    <t>1 16 07090 04 0010 140</t>
  </si>
  <si>
    <t>013 1 16 07090 04 0010 140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</si>
  <si>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внесение платы в рамках договора за предоставление права на размещение и эксплуатацию нестационарного торгового объекта)</t>
  </si>
  <si>
    <t>1 16 07090 04 0020 140</t>
  </si>
  <si>
    <t>013 1 16 07090 04 0020 140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</si>
  <si>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просрочку платежей по договору, неисполнение (ненадлежащее исполнение) обязательств)</t>
  </si>
  <si>
    <t>1 16 07090 04 0030 140</t>
  </si>
  <si>
    <t>006 1 16 07090 04 0030 140</t>
  </si>
  <si>
    <t>041 1 16 07090 04 0030 140</t>
  </si>
  <si>
    <t>112 1 16 07090 04 0030 140</t>
  </si>
  <si>
    <t>Платежи в целях возмещения причиненного ущерба (убытков)</t>
  </si>
  <si>
    <t>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</si>
  <si>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</si>
  <si>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</si>
  <si>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</si>
  <si>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</si>
  <si>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</si>
  <si>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1 16 10123 01 0041 140</t>
  </si>
  <si>
    <t>182 1 16 10123 01 0041 140</t>
  </si>
  <si>
    <t>Управление Министерства внутренних дел по Оренбургской области</t>
  </si>
  <si>
    <t>188 1 16 10123 01 0041 140</t>
  </si>
  <si>
    <t>Оренбургский линейный отдел Министерства внутренних дел Российской Федерации на транспорте</t>
  </si>
  <si>
    <t>Управление Министерства юстиции российской Федерации по Оренбургской области</t>
  </si>
  <si>
    <t>318 1 16 10123 01 0041 140</t>
  </si>
  <si>
    <t>Управление Федеральной службы государственной регистрации, кадастра и картографии по Оренбургской области</t>
  </si>
  <si>
    <t>321 1 16 10123 01 0041 140</t>
  </si>
  <si>
    <t>842 1 16 10123 01 0041 140</t>
  </si>
  <si>
    <t>Государственная жилищная инспекция по Оренбургской области</t>
  </si>
  <si>
    <t>854 1 16 10123 01 0041 140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</si>
  <si>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</si>
  <si>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1 16 10129 01 0000 140</t>
  </si>
  <si>
    <t>182 1 16 10129 01 0000 140</t>
  </si>
  <si>
    <t>Платежи, уплачиваемые в целях возмещения вреда</t>
  </si>
  <si>
    <t>1 16 11000 01 0000 140</t>
  </si>
  <si>
    <t>Платежи, уплачиваемые в целях возмещения вреда, причиняемого автомобильным дорогам</t>
  </si>
  <si>
    <t>1 16 11060 01 0000 140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</si>
  <si>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</si>
  <si>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1 16 11064 01 0000 140</t>
  </si>
  <si>
    <t>111 1 16 11064 01 0000 140</t>
  </si>
  <si>
    <t>БЕЗВОЗМЕЗДНЫЕ ПОСТУПЛЕНИЯ</t>
  </si>
  <si>
    <t xml:space="preserve"> 2 00 00000 00 0000 000</t>
  </si>
  <si>
    <t>БЕЗВОЗМЕЗДНЫЕ ПОСТУПЛЕНИЯ ОТ ДРУГИХ БЮДЖЕТОВ БЮДЖЕТНОЙ СИСТЕМЫ РОССИЙСКОЙ ФЕДЕРАЦИИ</t>
  </si>
  <si>
    <t xml:space="preserve"> 2 02 00000 00 0000 000</t>
  </si>
  <si>
    <t>Дотации бюджетам бюджетной системы Российской Федерации</t>
  </si>
  <si>
    <t>2 02 10000 00 0000 150</t>
  </si>
  <si>
    <t>Дотации на выравнивание бюджетной обеспеченности</t>
  </si>
  <si>
    <t>2 02 15001 00 0000 150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</si>
  <si>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</si>
  <si>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>2 02 15001 04 0000 150</t>
  </si>
  <si>
    <t>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</t>
  </si>
  <si>
    <t>007 2 02 15001 04 0000 150</t>
  </si>
  <si>
    <t xml:space="preserve">финансирование социально значимых мероприятий  (депутатские) </t>
  </si>
  <si>
    <t>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</t>
  </si>
  <si>
    <t>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</t>
  </si>
  <si>
    <t>Дотации бюджетам на поддержку мер по обеспечению сбалансированности бюджетов</t>
  </si>
  <si>
    <t>2 02 15002 00 0000 150</t>
  </si>
  <si>
    <t>Дотации бюджетам городских округов на поддержку мер по обеспечению сбалансированности бюджетов</t>
  </si>
  <si>
    <t>2 02 15002 04 0000 150</t>
  </si>
  <si>
    <t>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</t>
  </si>
  <si>
    <t>007 2 02 15002 04 0000 150</t>
  </si>
  <si>
    <t>Субсидии бюджетам бюджетной системы Российской Федерации (межбюджетные субсидии)</t>
  </si>
  <si>
    <t>2 02 20000 00 0000 150</t>
  </si>
  <si>
    <t>Субсидии бюджетам на софинансирование капитальных вложений в объекты муниципальной собственности</t>
  </si>
  <si>
    <t>2 02 20077 00 0000 150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</si>
  <si>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</si>
  <si>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>2 02 20077 04 0000 150</t>
  </si>
  <si>
    <t>софинансирование капитальных вложений в объекты муниципальной собственности на создание новых мест в общеобразовательных организациях на 2022 год и плановый период 2023 и 20234 годов</t>
  </si>
  <si>
    <t>006 2 02 20077 04 0000 150</t>
  </si>
  <si>
    <t>субсидии на софинансирование капитальных вложений в объекты муниципальной собственности для размещения дошкольных образовательных организаций на 2022 год</t>
  </si>
  <si>
    <t>111 2 02 20077 04 0000 150</t>
  </si>
  <si>
    <t>на создание объектов инфраструктуры в целях реализации инфраструктурных проектов в рамках подпрограммы "Инфраструктурное обеспечение земельных участков в целях жилищного строительства" государственной программы "Стимулирование развития жилищного строительства в Оренбургской области" на 2022 и 2023 годы</t>
  </si>
  <si>
    <t>на софинансирование капитальных вложений в объекты муниципальной собственности в целях стимулирования жилищного строительства на 2022 и 2023 годы</t>
  </si>
  <si>
    <t>субсидии бюджетам муниципальных образований на софинансирование капитальных вложений в объекты муниципальной собственности на создание новых мест в общеобразовательных организациях в связи  с ростом числа обучающихся,вызванных демографическим фактором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</si>
  <si>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</si>
  <si>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2 02 20216 00 0000 150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</si>
  <si>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</si>
  <si>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2 02 20216 04 0000 150</t>
  </si>
  <si>
    <t>на софинансирование расходов по капитальному ремонту и ремонту автомобильных дорог общего пользования населенных пунктов на 2021 год и на плановый период 2022 и 2023 годов</t>
  </si>
  <si>
    <t>111 2 02 20216 04 0000 150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</si>
  <si>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</si>
  <si>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2 02 20299 00 0000 150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</si>
  <si>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</si>
  <si>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2 02 20299 04 0000 150</t>
  </si>
  <si>
    <t>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</si>
  <si>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112 2 02 20299 04 0000 150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</si>
  <si>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</si>
  <si>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2 02 20302 00 0000 150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</si>
  <si>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</si>
  <si>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2 02 20302 04 0000 150</t>
  </si>
  <si>
    <t>на обеспечение мероприятий по переселению граждан из аварийного жилищного фонда за счет средств областного бюджета</t>
  </si>
  <si>
    <t>112 2 02 20302 04 0000 150</t>
  </si>
  <si>
    <t>Субсидии бюджетам на реализацию мероприятий по стимулированию программ развития жилищного строительства субъектов Российской Федерации</t>
  </si>
  <si>
    <t>2 02 25021 00 0000 150</t>
  </si>
  <si>
    <t>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</t>
  </si>
  <si>
    <t>2 02 25021 04 0000 150</t>
  </si>
  <si>
    <t>111 2 02 25021 04 0000 150</t>
  </si>
  <si>
    <t>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</si>
  <si>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2 02 25081 00 0000 150</t>
  </si>
  <si>
    <t>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</si>
  <si>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2 02 25081 04 0000 150</t>
  </si>
  <si>
    <t>субсидия на государственную  поддержку спортивных организаций, осуществляющих спортивную подготовку спортивного резерва для сборных команд РФ</t>
  </si>
  <si>
    <t>037 2 02 25081 04 0000 150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</si>
  <si>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</si>
  <si>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2 02 25097 00 0000 150</t>
  </si>
  <si>
    <t>Субсидии бюджетам городских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</si>
  <si>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2 02 25097 04 0000 150</t>
  </si>
  <si>
    <t>на создание в общеобразовательных организациях, расположенных в сельской местности, условий для занятий физической культурой и спортом</t>
  </si>
  <si>
    <t>039 2 02 25097 04 0000 150</t>
  </si>
  <si>
    <t>Субсидии бюджетам на оснащение объектов спортивной инфраструктуры спортивно-технологическим оборудованием</t>
  </si>
  <si>
    <t>2 02 25228 00 0000 150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</si>
  <si>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</si>
  <si>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2 02 25228 04 0000 150</t>
  </si>
  <si>
    <t>на оснащение объектов спортивной инфраструктуры спортивно-технологическим оборудованием</t>
  </si>
  <si>
    <t>037 2 02 25228 04 0000 150</t>
  </si>
  <si>
    <t>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</si>
  <si>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2 02 25232 00 0000 150</t>
  </si>
  <si>
    <t>Субсидии бюджетам городских округов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</si>
  <si>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2 02 25232 04 0000 150</t>
  </si>
  <si>
    <t xml:space="preserve">на создание доп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 </t>
  </si>
  <si>
    <t>006 2 02 25232 04 0000 150</t>
  </si>
  <si>
    <t>Субсидии бюджетам на строительство и реконструкцию (модернизацию) объектов питьевого водоснабжения</t>
  </si>
  <si>
    <t>2 02 25243 00 0000 150</t>
  </si>
  <si>
    <t>Субсидии бюджетам городских округов на строительство и реконструкцию (модернизацию) объектов питьевого водоснабжения</t>
  </si>
  <si>
    <t>2 02 25243 04 0000 150</t>
  </si>
  <si>
    <t xml:space="preserve">на строительство и реконструкцию (модернизацию) объектов питьевого водоснабженя в рамках подпрограммы "Модернизация объектов коммунальной инфраструктуры Оренбургской области" </t>
  </si>
  <si>
    <t>112 2 02 25243 04 0000 150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</si>
  <si>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</si>
  <si>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2 02 25255 00 0000 150</t>
  </si>
  <si>
    <t>Субсидии бюджетам городских округов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</si>
  <si>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2 02 25255 04 0000 150</t>
  </si>
  <si>
    <t>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на 2021 год</t>
  </si>
  <si>
    <t>039 2 02 25255 04 0000 150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</si>
  <si>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</si>
  <si>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2 02 25299 00 0000 150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</si>
  <si>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</si>
  <si>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2 02 25299 04 0000 150</t>
  </si>
  <si>
    <t>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</si>
  <si>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112 2 02 25299 04 0000 150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</si>
  <si>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</si>
  <si>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</si>
  <si>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</si>
  <si>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2 02 25304 04 0000 150</t>
  </si>
  <si>
    <t>на организацию бесплатного горячего питания обучающихся, получающих начальное общее образование в гос и муниципальных образовательных организациях</t>
  </si>
  <si>
    <t>039 2 02 25304 04 0000 150</t>
  </si>
  <si>
    <t>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</si>
  <si>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>2 02 25305 00 0000 150</t>
  </si>
  <si>
    <t>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</si>
  <si>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>2 02 25305 04 0000 150</t>
  </si>
  <si>
    <t>на создание новых мест в общеобразовательных организациях в связи с ростом числа обучающихся, вызванным демографическим фактором</t>
  </si>
  <si>
    <t>111 2 02 25305 04 0000 150</t>
  </si>
  <si>
    <t>Субсидии бюджетам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</si>
  <si>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>2 02 25306 00 0000 150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</si>
  <si>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</si>
  <si>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>2 02 25306 04 0000 150</t>
  </si>
  <si>
    <t>реализация мероприятий по модернизации региональных и муниципальных детских школ</t>
  </si>
  <si>
    <t>062 2 02 25306 04 0000 150</t>
  </si>
  <si>
    <t>Субсидии бюджетам на модернизацию театров юного зрителя и театров кукол</t>
  </si>
  <si>
    <t>2 02 25456 00 0000 150</t>
  </si>
  <si>
    <t>Субсидии бюджетам городских округов на модернизацию театров юного зрителя и театров кукол</t>
  </si>
  <si>
    <t>2 02 25456 04 0000 150</t>
  </si>
  <si>
    <t xml:space="preserve">сусубсидии бюджетам муниципальных образований Оренбургской области на модернизацию театров юного зрителя и театров кукол на 2022 год </t>
  </si>
  <si>
    <t>062 2 02 25456 04 0000 150</t>
  </si>
  <si>
    <t>Субсидии бюджетам на реализацию федеральной целевой программы "Развитие физической культуры и спорта в Российской Федерации на 2016-2020 годы"</t>
  </si>
  <si>
    <t>2 02 25495 00 0000 150</t>
  </si>
  <si>
    <t>Субсидии бюджетам городских округов на реализацию федеральной целевой программы "Развитие физической культуры и спорта в Российской Федерации на 2016 - 2020 годы"</t>
  </si>
  <si>
    <t>2 02 25495 04 0000 150</t>
  </si>
  <si>
    <t>субсидия на реализацию федеральной целевой программы "Развитие физической культуры и спорта в РФ на 2016-2020 годы"</t>
  </si>
  <si>
    <t>037 2 02 25495 04 0000 150</t>
  </si>
  <si>
    <t>Субсидии бюджетам на реализацию мероприятий по обеспечению жильем молодых семей</t>
  </si>
  <si>
    <t>2 02 25497 00 0000 150</t>
  </si>
  <si>
    <t>Субсидии бюджетам городских округов на реализацию мероприятий по обеспечению жильем молодых семей</t>
  </si>
  <si>
    <t>2 02 25497 04 0000 150</t>
  </si>
  <si>
    <t>реализация мероприятий по обеспечению жильем молодых семей</t>
  </si>
  <si>
    <t>112 2 02 25497 04 0000 150</t>
  </si>
  <si>
    <t>Субсидии бюджетам на проведение комплексных кадастровых работ</t>
  </si>
  <si>
    <t>2 02 25511 00 0000 150</t>
  </si>
  <si>
    <t>Субсидии бюджетам городских округов на проведение комплексных кадастровых работ</t>
  </si>
  <si>
    <t>2 02 25511 04 0000 150</t>
  </si>
  <si>
    <t>на проведение комплексных кадастровых работ на 2022 год и на плановый период 2023 и 2024 годов</t>
  </si>
  <si>
    <t>001 2 02 25511 04 0000 150</t>
  </si>
  <si>
    <t>Субсидии бюджетам на поддержку творческой деятельности и техническое оснащение детских и кукольных театров</t>
  </si>
  <si>
    <t>2 02 25517 00 0000 150</t>
  </si>
  <si>
    <t>Субсидии бюджетам городских округов на поддержку творческой деятельности и техническое оснащение детских и кукольных театров</t>
  </si>
  <si>
    <t>2 02 25517 04 0000 150</t>
  </si>
  <si>
    <t>на поддержку творческой деятельности и техническое оснащение детских и кукольных театров на 2022 год и на плановый период 2023 и 2024 годов</t>
  </si>
  <si>
    <t>062 2 02 25517 04 0000 150</t>
  </si>
  <si>
    <t>Субсидия бюджетам на поддержку отрасли культуры</t>
  </si>
  <si>
    <t>2 02 25519 00 0000 150</t>
  </si>
  <si>
    <t>Субсидия бюджетам городских округов на поддержку отрасли культуры</t>
  </si>
  <si>
    <t>2 02 25519 04 0000 150</t>
  </si>
  <si>
    <t>на поддержку отрасли культуры, источником финансового обеспечения которых в том числе является субсидия из федерального бюджета, на плановый период 2022 года</t>
  </si>
  <si>
    <t>062 2 02 25519 04 0000 150</t>
  </si>
  <si>
    <t>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</si>
  <si>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2 02 25520 00 0000 150</t>
  </si>
  <si>
    <t>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</t>
  </si>
  <si>
    <t>2 02 25520 04 0000 150</t>
  </si>
  <si>
    <t>реализация мероприятий по содействию созданию в субъектах Российской Федерации новых мест в общеобразовательных организациях</t>
  </si>
  <si>
    <t>006 2 02 25520 04 0000 150</t>
  </si>
  <si>
    <t>на софинансирование капвложений в объекты муниципальной собственности по направлению "Создание новых мест в общеобразовательных организациях" в рамках Регионального проекта "Современная школа" госпрограммы "Содействие созданию новых мест с целью ликвидации второй смены в общеобразовательных организациях Оренбургской области в соответствии с прогнозируемой потребностью и современными условиями обучения"</t>
  </si>
  <si>
    <t>111 2 02 25520 04 0000 150</t>
  </si>
  <si>
    <t>Субсидии бюджетам на реализацию программ формирования современной городской среды</t>
  </si>
  <si>
    <t>2 02 25555 00 0000 150</t>
  </si>
  <si>
    <t>Субсидии бюджетам городских округов на реализацию программ формирования современной городской среды</t>
  </si>
  <si>
    <t>2 02 25555 04 0000 150</t>
  </si>
  <si>
    <t>на реализацию программ формирования современной городской среды</t>
  </si>
  <si>
    <t>111 2 02 25555 04 0000 150</t>
  </si>
  <si>
    <t>Прочие субсидии</t>
  </si>
  <si>
    <t>2 02 29999 00 0000 150</t>
  </si>
  <si>
    <t>Прочие субсидии бюджетам городских округов</t>
  </si>
  <si>
    <t>2 02 29999 04 0000 150</t>
  </si>
  <si>
    <t>на дополнительное финансовое обеспечение мероприятий по организации питания обучающихся 5-11 классов в общеобразовательных организациях</t>
  </si>
  <si>
    <t>039 2 02 29999 04 0000 150</t>
  </si>
  <si>
    <t>на софинансирование мероприятий по приобретению общественного пассажирского транспорта на 2022 год</t>
  </si>
  <si>
    <t>001 2 02 29999 04 0000 150</t>
  </si>
  <si>
    <t>на приведение в нормативное состояние автообильных дорог городских агломераций</t>
  </si>
  <si>
    <t>111 2 02 29999 04 0000 150</t>
  </si>
  <si>
    <t>на осуществление дорожной деятельности</t>
  </si>
  <si>
    <t>на реализацию мероприятий по переселению граждан из жилых домов, признанных аварийными после 1 января 2017 года, расположенных на территории исторического поселения регионального значения город Оренбург</t>
  </si>
  <si>
    <t>112 2 02 29999 04 0000 150</t>
  </si>
  <si>
    <t>на создание условий для развития сельскохозяйственного производства, расширения рынка сельскохозяйственной продукции, сырья и продовольствия</t>
  </si>
  <si>
    <t>013 2 02 29999 04 0000 150</t>
  </si>
  <si>
    <t>на ликвидацию несанкционированных свалок в границах  городов  и наиболее опасных  объектов  накопленного экологического вреда окружающей среде</t>
  </si>
  <si>
    <t>Субвенции бюджетам бюджетной системы Российской Федерации</t>
  </si>
  <si>
    <t>2 02 30000 00 0000 150</t>
  </si>
  <si>
    <t>Субвенции местным бюджетам на выполнение передаваемых полномочий субъектов Российской Федерации</t>
  </si>
  <si>
    <t>2 02 30024 00 0000 150</t>
  </si>
  <si>
    <t>Субвенции бюджетам городских округов на выполнение передаваемых полномочий субъектов Российской Федерации</t>
  </si>
  <si>
    <t>2 02 30024 04 0000 150</t>
  </si>
  <si>
    <t>на осуществление передаваемых пономочий по финансовому обеспечению бесплатным двухразовым питанием лиц с ограниченными возможностями здоровья, а также выплату ежемесячной денежной компенсации двухразового питания обучающимся с ограниченными возможностями здоровья</t>
  </si>
  <si>
    <t>039 2 02 30024 04 0000 150</t>
  </si>
  <si>
    <t>на обеспечение государственных гарантий реализации прав на получение общедоступного и бесплатного дошкольного образования, начального общего, основного общего, среднего общего образования, а также дополнительного образования в муниципальных общеобразовательных организациях</t>
  </si>
  <si>
    <t>на обучение детей-инвалидов в образовательных организациях, реализующих программу дошкольного образования, а также предоставление компенсации затрат родителей ( законных представителей) на обучение детей- инвалидов на дому</t>
  </si>
  <si>
    <t>на осуществление переданных полномочий по финансовому обеспечению мероприятий по отдыху детей в каникулярное время</t>
  </si>
  <si>
    <t>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организациях, осуществляющих общеобразовательную деятельность по основным общеобразовательным программам</t>
  </si>
  <si>
    <t>на осуществление переданных  полномочий по финансовому обеспечению получения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госаккредитацию основным общеобразовательным программам</t>
  </si>
  <si>
    <t>на осуществление переданных полномочий по содержанию детей в замещающих семьях</t>
  </si>
  <si>
    <t xml:space="preserve">на осуществление переданных полномочий по предоставлению жилых помещений детям-сиротам и детям оставшимся без попечения родителей, лицам  из их числа по договорам найма специализированных жилых помещений за счет средств областного бюджета </t>
  </si>
  <si>
    <t>112 2 02 30024 04 0000 150</t>
  </si>
  <si>
    <t>субвенции  на осуществление отдельных государственных полномочий в сфере обращения с животными без владельцев</t>
  </si>
  <si>
    <t>на обеспечение жильем социального найма отдельных категорий граждан</t>
  </si>
  <si>
    <t>на осуществление переданных госполномочий в сфере водоснабжения, водоотведения и в области обращения с твердыми коммунальными отходами, а также по установлению регулируемых тарифов на перевозки по муниципальным маршрутам регулярных перевозок</t>
  </si>
  <si>
    <t>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</t>
  </si>
  <si>
    <t>001 2 02 30024 04 0000 150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</si>
  <si>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</si>
  <si>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</si>
  <si>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</si>
  <si>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2 02 30029 04 0000 150</t>
  </si>
  <si>
    <t>выплата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</si>
  <si>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039 2 02 30029 04 0000 150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</si>
  <si>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</si>
  <si>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2 02 35082 00 0000 150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</si>
  <si>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</si>
  <si>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2 02 35082 04 0000 150</t>
  </si>
  <si>
    <t>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</si>
  <si>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112 2 02 35082 04 0000 150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</si>
  <si>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</si>
  <si>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</si>
  <si>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</si>
  <si>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2 02 35120 04 0000 150</t>
  </si>
  <si>
    <t>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</si>
  <si>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001 2 02 35120 04 0000 150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</si>
  <si>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</si>
  <si>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2 02 35260 00 0000 150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</si>
  <si>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</si>
  <si>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2 02 35260 04 0000 150</t>
  </si>
  <si>
    <t>выплата единовременного пособия при всех формах устройства детей, лишенных родительского попечения, в семью</t>
  </si>
  <si>
    <t>039 2 02 35260 04 0000 150</t>
  </si>
  <si>
    <t>Субвенции бюджетам на проведение Всероссийской переписи населения 2020 года</t>
  </si>
  <si>
    <t>2 02 35469 00 0000 150</t>
  </si>
  <si>
    <t>Субвенции бюджетам городских округов на проведение Всероссийской переписи населения 2020 года</t>
  </si>
  <si>
    <t>2 02 35469 04 0000 150</t>
  </si>
  <si>
    <t>на осуществление переданных полномочий по подготовке и проведению Всероссийской переписи населения</t>
  </si>
  <si>
    <t>001 2 02 35469 04 0000 150</t>
  </si>
  <si>
    <t>Субвенции бюджетам на государственную регистрацию актов гражданского состояния</t>
  </si>
  <si>
    <t>2 02 35930 00 0000 150</t>
  </si>
  <si>
    <t>Субвенции бюджетам городских округов на государственную регистрацию актов гражданского состояния</t>
  </si>
  <si>
    <t>2 02 35930 04 0000 150</t>
  </si>
  <si>
    <t>на гоударственную регистрацию актов гражданского состояния</t>
  </si>
  <si>
    <t>012 2 02 35930 04 0000 150</t>
  </si>
  <si>
    <t>Единая субвенция местным бюджетам</t>
  </si>
  <si>
    <t>2 02 39998 00 0000 150</t>
  </si>
  <si>
    <t>Единая субвенция бюджетам городских округов</t>
  </si>
  <si>
    <t>2 02 39998 04 0000 150</t>
  </si>
  <si>
    <t>на создание и организации деятельности комиссий по делам несовершеннолетних</t>
  </si>
  <si>
    <t>007 2 02 39998 04 0000 150</t>
  </si>
  <si>
    <t>на формирование торгового реестра</t>
  </si>
  <si>
    <t>на ведение списка подлежащих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</si>
  <si>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на осуществление деятельности по опеке и попечительству</t>
  </si>
  <si>
    <t>Иные межбюджетные трансферты</t>
  </si>
  <si>
    <t>2 02 40000 00 0000 150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</si>
  <si>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</si>
  <si>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2 02 45303 00 0000 150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</si>
  <si>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</si>
  <si>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2 02 45303 04 0000 150</t>
  </si>
  <si>
    <t>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</si>
  <si>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039 2 02 45303 04 0000 150</t>
  </si>
  <si>
    <t>Межбюджетные трансферты, передаваемые бюджетам на финансовое обеспечение дорожной деятельности</t>
  </si>
  <si>
    <t>2 02 45390 00 0000 150</t>
  </si>
  <si>
    <t>Межбюджетные трансферты, передаваемые бюджетам городских округов на финансовое обеспечение дорожной деятельности</t>
  </si>
  <si>
    <t>2 02 45390 04 0000 150</t>
  </si>
  <si>
    <t>межбюджетные трансферты на приведение в нормативное состояние, развитие и увеличение пропускной способности сети автомобильных дорог местного значения</t>
  </si>
  <si>
    <t>111 2 02 45390 04 0000 150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</si>
  <si>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</si>
  <si>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2 02 45393 00 0000 150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</si>
  <si>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</si>
  <si>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2 02 45393 04 0000 150</t>
  </si>
  <si>
    <t>на финансовое обеспечение дорожной деятельности в рамках реализации БиКАД</t>
  </si>
  <si>
    <t>111 2 02 45393 04 0000 150</t>
  </si>
  <si>
    <t>Прочие межбюджетные трансферты, передаваемые бюджетам</t>
  </si>
  <si>
    <t>2 02 49999 00 0000 150</t>
  </si>
  <si>
    <t>Прочие межбюджетные трансферты, передаваемые бюджетам городских округов</t>
  </si>
  <si>
    <t>2 02 49999 04 0000 150</t>
  </si>
  <si>
    <t>межбюджетные  трансферты, передаваемые бюджетам на поощрение региональных и муниципальных управленческих команд Оренбургской области за достижение показателей деятельности  органов исполнительной власти</t>
  </si>
  <si>
    <t>001 202 49999 04 0000 150</t>
  </si>
  <si>
    <t>БЕЗВОЗМЕЗДНЫЕ ПОСТУПЛЕНИЯ ОТ НЕГОСУДАРСТВЕННЫХ ОРГАНИЗАЦИЙ</t>
  </si>
  <si>
    <t xml:space="preserve"> 2 04 00000 00 0000 000</t>
  </si>
  <si>
    <t>Безвозмездные поступления от негосударственных организаций в бюджеты городских округов</t>
  </si>
  <si>
    <t xml:space="preserve"> 2 04 04000 04 0000 150</t>
  </si>
  <si>
    <t>Поступления от денежных пожертвований, предоставляемых негосударственными организациями получателям средств бюджетов городских округов</t>
  </si>
  <si>
    <t xml:space="preserve"> 2 04 04020 04 0000 150</t>
  </si>
  <si>
    <t xml:space="preserve"> 038 2 04 04020 04 0000 150</t>
  </si>
  <si>
    <t>ПРОЧИЕ БЕЗВОЗМЕЗДНЫЕ ПОСТУПЛЕНИЯ</t>
  </si>
  <si>
    <t xml:space="preserve"> 2 07 00000 00 0000 000</t>
  </si>
  <si>
    <t>Прочие безвозмездные поступления в бюджеты городских округов</t>
  </si>
  <si>
    <t xml:space="preserve"> 2 07 04000 04 0000 150</t>
  </si>
  <si>
    <t>Поступления от денежных пожертвований, предоставляемых физическими лицами получателям средств бюджетов городских округов</t>
  </si>
  <si>
    <t xml:space="preserve"> 2 07 04020 04 0000 150</t>
  </si>
  <si>
    <t>038  2 07 04020 04 0000 150</t>
  </si>
  <si>
    <t>ВСЕГО ДОХОДОВ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</si>
  <si>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нарушение сроков представления налоговой декларации (расчета по страховым взносам))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</si>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</sst>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##,##0"/>
    <numFmt numFmtId="165" formatCode="&quot;&quot;###,##0.00"/>
  </numFmts>
  <fonts count="29" x14ac:knownFonts="1">
    <font>
      <sz val="14"/>
      <color theme="1"/>
      <name val="Times New Roman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Arial"/>
      <family val="2"/>
      <charset val="204"/>
    </font>
    <font>
      <u/>
      <sz val="16"/>
      <name val="Times New Roman"/>
      <family val="1"/>
      <charset val="204"/>
    </font>
    <font>
      <u/>
      <sz val="16"/>
      <color theme="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4"/>
      <color theme="5" tint="-0.249977111117893"/>
      <name val="Times New Roman"/>
      <family val="1"/>
      <charset val="204"/>
    </font>
    <font>
      <b/>
      <sz val="12"/>
      <color theme="5" tint="-0.249977111117893"/>
      <name val="Times New Roman"/>
      <family val="1"/>
      <charset val="204"/>
    </font>
    <font>
      <sz val="14"/>
      <color theme="5" tint="-0.249977111117893"/>
      <name val="Times New Roman"/>
      <family val="1"/>
      <charset val="204"/>
    </font>
    <font>
      <i/>
      <sz val="14"/>
      <color rgb="FFC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i/>
      <sz val="14"/>
      <color theme="9" tint="-0.499984740745262"/>
      <name val="Times New Roman"/>
      <family val="1"/>
      <charset val="204"/>
    </font>
    <font>
      <sz val="12"/>
      <color theme="9" tint="-0.499984740745262"/>
      <name val="Times New Roman"/>
      <family val="1"/>
      <charset val="204"/>
    </font>
    <font>
      <sz val="12"/>
      <color theme="5" tint="-0.249977111117893"/>
      <name val="Times New Roman"/>
      <family val="1"/>
      <charset val="204"/>
    </font>
    <font>
      <i/>
      <sz val="14"/>
      <color theme="5" tint="-0.249977111117893"/>
      <name val="Times New Roman"/>
      <family val="1"/>
      <charset val="204"/>
    </font>
    <font>
      <sz val="14"/>
      <color theme="9" tint="-0.499984740745262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i/>
      <sz val="14"/>
      <color theme="8" tint="-0.249977111117893"/>
      <name val="Times New Roman"/>
      <family val="1"/>
      <charset val="204"/>
    </font>
    <font>
      <sz val="12"/>
      <color theme="8" tint="-0.249977111117893"/>
      <name val="Times New Roman"/>
      <family val="1"/>
      <charset val="204"/>
    </font>
    <font>
      <i/>
      <sz val="14"/>
      <color rgb="FF0070C0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color theme="8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0" fontId="1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justify" vertical="center"/>
    </xf>
    <xf numFmtId="0" fontId="11" fillId="0" borderId="2" xfId="0" applyFont="1" applyFill="1" applyBorder="1" applyAlignment="1">
      <alignment horizontal="justify" vertical="center" wrapText="1"/>
    </xf>
    <xf numFmtId="0" fontId="12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justify" vertical="center"/>
    </xf>
    <xf numFmtId="0" fontId="13" fillId="0" borderId="2" xfId="0" applyFont="1" applyFill="1" applyBorder="1" applyAlignment="1">
      <alignment horizontal="justify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justify" vertical="center"/>
    </xf>
    <xf numFmtId="0" fontId="10" fillId="2" borderId="2" xfId="0" applyFont="1" applyFill="1" applyBorder="1" applyAlignment="1">
      <alignment horizontal="justify" vertical="center" wrapText="1"/>
    </xf>
    <xf numFmtId="0" fontId="15" fillId="2" borderId="2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justify" vertical="center"/>
    </xf>
    <xf numFmtId="4" fontId="13" fillId="0" borderId="2" xfId="0" applyNumberFormat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justify" vertical="center" wrapText="1"/>
    </xf>
    <xf numFmtId="4" fontId="17" fillId="0" borderId="2" xfId="0" applyNumberFormat="1" applyFont="1" applyFill="1" applyBorder="1" applyAlignment="1">
      <alignment horizontal="right" vertical="center" wrapText="1"/>
    </xf>
    <xf numFmtId="0" fontId="17" fillId="0" borderId="0" xfId="0" applyFont="1" applyFill="1" applyAlignment="1">
      <alignment horizontal="justify" vertical="center"/>
    </xf>
    <xf numFmtId="0" fontId="18" fillId="0" borderId="0" xfId="0" applyFont="1" applyFill="1" applyAlignment="1">
      <alignment horizontal="justify" vertical="center"/>
    </xf>
    <xf numFmtId="0" fontId="19" fillId="0" borderId="2" xfId="0" applyFont="1" applyFill="1" applyBorder="1" applyAlignment="1">
      <alignment horizontal="justify" vertical="center" wrapText="1"/>
    </xf>
    <xf numFmtId="0" fontId="20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right" vertical="center" wrapText="1"/>
    </xf>
    <xf numFmtId="0" fontId="19" fillId="0" borderId="0" xfId="0" applyFont="1" applyFill="1" applyAlignment="1">
      <alignment horizontal="justify" vertical="center"/>
    </xf>
    <xf numFmtId="0" fontId="1" fillId="0" borderId="2" xfId="0" applyNumberFormat="1" applyFont="1" applyFill="1" applyBorder="1" applyAlignment="1">
      <alignment horizontal="justify" vertical="center" wrapText="1"/>
    </xf>
    <xf numFmtId="4" fontId="13" fillId="0" borderId="2" xfId="0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right" vertical="center" wrapText="1"/>
    </xf>
    <xf numFmtId="0" fontId="21" fillId="0" borderId="0" xfId="0" applyFont="1" applyFill="1" applyAlignment="1">
      <alignment horizontal="justify" vertical="center"/>
    </xf>
    <xf numFmtId="0" fontId="2" fillId="0" borderId="2" xfId="0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justify" vertical="center"/>
    </xf>
    <xf numFmtId="0" fontId="23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justify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justify" vertical="center" wrapText="1"/>
    </xf>
    <xf numFmtId="0" fontId="26" fillId="0" borderId="2" xfId="0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vertical="center" wrapText="1"/>
    </xf>
    <xf numFmtId="0" fontId="21" fillId="0" borderId="2" xfId="0" applyFont="1" applyFill="1" applyBorder="1" applyAlignment="1">
      <alignment horizontal="justify" vertical="center" wrapText="1"/>
    </xf>
    <xf numFmtId="4" fontId="27" fillId="0" borderId="2" xfId="0" applyNumberFormat="1" applyFont="1" applyFill="1" applyBorder="1" applyAlignment="1">
      <alignment vertical="center" wrapText="1"/>
    </xf>
    <xf numFmtId="4" fontId="21" fillId="0" borderId="2" xfId="0" applyNumberFormat="1" applyFont="1" applyFill="1" applyBorder="1" applyAlignment="1">
      <alignment horizontal="right" vertical="center" wrapText="1"/>
    </xf>
    <xf numFmtId="0" fontId="26" fillId="0" borderId="2" xfId="0" applyFont="1" applyBorder="1" applyAlignment="1">
      <alignment horizontal="center" vertical="center" wrapText="1"/>
    </xf>
    <xf numFmtId="4" fontId="21" fillId="0" borderId="2" xfId="0" applyNumberFormat="1" applyFont="1" applyFill="1" applyBorder="1" applyAlignment="1">
      <alignment vertical="center" wrapText="1"/>
    </xf>
    <xf numFmtId="165" fontId="1" fillId="0" borderId="2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justify" vertical="center"/>
    </xf>
    <xf numFmtId="0" fontId="23" fillId="0" borderId="2" xfId="0" applyFont="1" applyBorder="1" applyAlignment="1">
      <alignment horizontal="center" vertical="center"/>
    </xf>
    <xf numFmtId="0" fontId="28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justify" vertical="center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9"/>
  <sheetViews>
    <sheetView tabSelected="1" zoomScale="70" zoomScaleNormal="70" workbookViewId="0">
      <selection activeCell="H3" sqref="H3"/>
    </sheetView>
  </sheetViews>
  <sheetFormatPr defaultColWidth="7.109375" defaultRowHeight="18.75" x14ac:dyDescent="0.3"/>
  <cols>
    <col min="1" max="1" width="87.88671875" style="4" customWidth="1"/>
    <col min="2" max="2" width="20.33203125" style="66" customWidth="1"/>
    <col min="3" max="5" width="15.88671875" style="67" customWidth="1"/>
    <col min="6" max="16384" width="7.109375" style="4"/>
  </cols>
  <sheetData>
    <row r="1" spans="1:5" s="3" customFormat="1" ht="21.75" customHeight="1" x14ac:dyDescent="0.3">
      <c r="A1" s="1"/>
      <c r="B1" s="2"/>
      <c r="C1" s="1"/>
      <c r="D1" s="68" t="s">
        <v>906</v>
      </c>
      <c r="E1" s="68"/>
    </row>
    <row r="2" spans="1:5" s="3" customFormat="1" ht="18.75" customHeight="1" x14ac:dyDescent="0.3">
      <c r="A2" s="1"/>
      <c r="B2" s="2"/>
      <c r="C2" s="1"/>
      <c r="D2" s="68" t="s">
        <v>0</v>
      </c>
      <c r="E2" s="68"/>
    </row>
    <row r="3" spans="1:5" s="3" customFormat="1" ht="28.5" customHeight="1" x14ac:dyDescent="0.3">
      <c r="A3" s="1"/>
      <c r="B3" s="2"/>
      <c r="C3" s="1"/>
      <c r="D3" s="68" t="s">
        <v>1</v>
      </c>
      <c r="E3" s="68"/>
    </row>
    <row r="5" spans="1:5" ht="20.25" x14ac:dyDescent="0.3">
      <c r="A5" s="69" t="s">
        <v>2</v>
      </c>
      <c r="B5" s="69"/>
      <c r="C5" s="69"/>
      <c r="D5" s="69"/>
      <c r="E5" s="69"/>
    </row>
    <row r="7" spans="1:5" ht="19.5" customHeight="1" x14ac:dyDescent="0.3">
      <c r="A7" s="70" t="s">
        <v>3</v>
      </c>
      <c r="B7" s="70"/>
      <c r="C7" s="70"/>
      <c r="D7" s="70"/>
      <c r="E7" s="70"/>
    </row>
    <row r="8" spans="1:5" s="8" customFormat="1" ht="50.25" customHeight="1" x14ac:dyDescent="0.3">
      <c r="A8" s="5" t="s">
        <v>4</v>
      </c>
      <c r="B8" s="6" t="s">
        <v>5</v>
      </c>
      <c r="C8" s="7" t="s">
        <v>6</v>
      </c>
      <c r="D8" s="7" t="s">
        <v>7</v>
      </c>
      <c r="E8" s="7" t="s">
        <v>8</v>
      </c>
    </row>
    <row r="9" spans="1:5" s="8" customFormat="1" x14ac:dyDescent="0.3">
      <c r="A9" s="9">
        <v>1</v>
      </c>
      <c r="B9" s="6">
        <v>2</v>
      </c>
      <c r="C9" s="7">
        <v>3</v>
      </c>
      <c r="D9" s="7">
        <v>4</v>
      </c>
      <c r="E9" s="7">
        <v>5</v>
      </c>
    </row>
    <row r="10" spans="1:5" x14ac:dyDescent="0.3">
      <c r="A10" s="10" t="s">
        <v>9</v>
      </c>
      <c r="B10" s="6" t="s">
        <v>10</v>
      </c>
      <c r="C10" s="11">
        <f>SUM(C11,C93)</f>
        <v>7094086000</v>
      </c>
      <c r="D10" s="11">
        <f>SUM(D11,D93)</f>
        <v>7364411000</v>
      </c>
      <c r="E10" s="11">
        <f>SUM(E11,E93)</f>
        <v>7800721000</v>
      </c>
    </row>
    <row r="11" spans="1:5" s="15" customFormat="1" ht="27" hidden="1" customHeight="1" x14ac:dyDescent="0.3">
      <c r="A11" s="12" t="s">
        <v>11</v>
      </c>
      <c r="B11" s="13"/>
      <c r="C11" s="14">
        <f>SUM(C12,C26,C40,C58,C72,C80)</f>
        <v>6357068000</v>
      </c>
      <c r="D11" s="14">
        <f>SUM(D12,D26,D40,D58,D72,D80)</f>
        <v>6764640000</v>
      </c>
      <c r="E11" s="14">
        <f>SUM(E12,E26,E40,E58,E72,E80)</f>
        <v>7194467000</v>
      </c>
    </row>
    <row r="12" spans="1:5" x14ac:dyDescent="0.3">
      <c r="A12" s="10" t="s">
        <v>12</v>
      </c>
      <c r="B12" s="6" t="s">
        <v>13</v>
      </c>
      <c r="C12" s="11">
        <f t="shared" ref="C12:E12" si="0">SUM(C13)</f>
        <v>2851553000</v>
      </c>
      <c r="D12" s="11">
        <f t="shared" si="0"/>
        <v>3017512000</v>
      </c>
      <c r="E12" s="11">
        <f t="shared" si="0"/>
        <v>3192701000</v>
      </c>
    </row>
    <row r="13" spans="1:5" x14ac:dyDescent="0.3">
      <c r="A13" s="10" t="s">
        <v>14</v>
      </c>
      <c r="B13" s="6" t="s">
        <v>15</v>
      </c>
      <c r="C13" s="11">
        <f t="shared" ref="C13:E13" si="1">SUM(C14,C17,C20,C23)</f>
        <v>2851553000</v>
      </c>
      <c r="D13" s="11">
        <f t="shared" si="1"/>
        <v>3017512000</v>
      </c>
      <c r="E13" s="11">
        <f t="shared" si="1"/>
        <v>3192701000</v>
      </c>
    </row>
    <row r="14" spans="1:5" ht="63" customHeight="1" x14ac:dyDescent="0.3">
      <c r="A14" s="10" t="s">
        <v>16</v>
      </c>
      <c r="B14" s="6" t="s">
        <v>17</v>
      </c>
      <c r="C14" s="11">
        <f t="shared" ref="C14:E15" si="2">SUM(C15)</f>
        <v>2688061000</v>
      </c>
      <c r="D14" s="11">
        <f t="shared" si="2"/>
        <v>2845449000</v>
      </c>
      <c r="E14" s="11">
        <f t="shared" si="2"/>
        <v>3011602000</v>
      </c>
    </row>
    <row r="15" spans="1:5" ht="103.5" customHeight="1" x14ac:dyDescent="0.3">
      <c r="A15" s="10" t="s">
        <v>18</v>
      </c>
      <c r="B15" s="6" t="s">
        <v>19</v>
      </c>
      <c r="C15" s="11">
        <f t="shared" si="2"/>
        <v>2688061000</v>
      </c>
      <c r="D15" s="11">
        <f t="shared" si="2"/>
        <v>2845449000</v>
      </c>
      <c r="E15" s="11">
        <f t="shared" si="2"/>
        <v>3011602000</v>
      </c>
    </row>
    <row r="16" spans="1:5" s="19" customFormat="1" ht="31.5" hidden="1" x14ac:dyDescent="0.3">
      <c r="A16" s="16" t="s">
        <v>20</v>
      </c>
      <c r="B16" s="17" t="s">
        <v>21</v>
      </c>
      <c r="C16" s="18">
        <v>2688061000</v>
      </c>
      <c r="D16" s="18">
        <v>2845449000</v>
      </c>
      <c r="E16" s="18">
        <v>3011602000</v>
      </c>
    </row>
    <row r="17" spans="1:5" ht="99.75" customHeight="1" x14ac:dyDescent="0.3">
      <c r="A17" s="10" t="s">
        <v>22</v>
      </c>
      <c r="B17" s="6" t="s">
        <v>23</v>
      </c>
      <c r="C17" s="11">
        <f t="shared" ref="C17:E18" si="3">SUM(C18)</f>
        <v>28714000</v>
      </c>
      <c r="D17" s="11">
        <f t="shared" si="3"/>
        <v>29863000</v>
      </c>
      <c r="E17" s="11">
        <f t="shared" si="3"/>
        <v>31058000</v>
      </c>
    </row>
    <row r="18" spans="1:5" ht="123.75" customHeight="1" x14ac:dyDescent="0.3">
      <c r="A18" s="10" t="s">
        <v>24</v>
      </c>
      <c r="B18" s="6" t="s">
        <v>25</v>
      </c>
      <c r="C18" s="11">
        <f t="shared" si="3"/>
        <v>28714000</v>
      </c>
      <c r="D18" s="11">
        <f t="shared" si="3"/>
        <v>29863000</v>
      </c>
      <c r="E18" s="11">
        <f t="shared" si="3"/>
        <v>31058000</v>
      </c>
    </row>
    <row r="19" spans="1:5" s="19" customFormat="1" ht="25.5" hidden="1" customHeight="1" x14ac:dyDescent="0.3">
      <c r="A19" s="16" t="s">
        <v>20</v>
      </c>
      <c r="B19" s="17" t="s">
        <v>26</v>
      </c>
      <c r="C19" s="18">
        <v>28714000</v>
      </c>
      <c r="D19" s="18">
        <v>29863000</v>
      </c>
      <c r="E19" s="18">
        <v>31058000</v>
      </c>
    </row>
    <row r="20" spans="1:5" ht="44.25" customHeight="1" x14ac:dyDescent="0.3">
      <c r="A20" s="10" t="s">
        <v>27</v>
      </c>
      <c r="B20" s="6" t="s">
        <v>28</v>
      </c>
      <c r="C20" s="11">
        <f t="shared" ref="C20:E21" si="4">SUM(C21)</f>
        <v>38093000</v>
      </c>
      <c r="D20" s="11">
        <f t="shared" si="4"/>
        <v>39617000</v>
      </c>
      <c r="E20" s="11">
        <f t="shared" si="4"/>
        <v>41201000</v>
      </c>
    </row>
    <row r="21" spans="1:5" ht="66.75" customHeight="1" x14ac:dyDescent="0.3">
      <c r="A21" s="10" t="s">
        <v>29</v>
      </c>
      <c r="B21" s="6" t="s">
        <v>30</v>
      </c>
      <c r="C21" s="11">
        <f t="shared" si="4"/>
        <v>38093000</v>
      </c>
      <c r="D21" s="11">
        <f t="shared" si="4"/>
        <v>39617000</v>
      </c>
      <c r="E21" s="11">
        <f t="shared" si="4"/>
        <v>41201000</v>
      </c>
    </row>
    <row r="22" spans="1:5" s="19" customFormat="1" ht="24" hidden="1" customHeight="1" x14ac:dyDescent="0.3">
      <c r="A22" s="16" t="s">
        <v>20</v>
      </c>
      <c r="B22" s="17" t="s">
        <v>31</v>
      </c>
      <c r="C22" s="18">
        <v>38093000</v>
      </c>
      <c r="D22" s="18">
        <v>39617000</v>
      </c>
      <c r="E22" s="18">
        <v>41201000</v>
      </c>
    </row>
    <row r="23" spans="1:5" ht="86.25" customHeight="1" x14ac:dyDescent="0.3">
      <c r="A23" s="10" t="s">
        <v>32</v>
      </c>
      <c r="B23" s="6" t="s">
        <v>33</v>
      </c>
      <c r="C23" s="11">
        <f t="shared" ref="C23:E24" si="5">SUM(C24)</f>
        <v>96685000</v>
      </c>
      <c r="D23" s="11">
        <f t="shared" si="5"/>
        <v>102583000</v>
      </c>
      <c r="E23" s="11">
        <f t="shared" si="5"/>
        <v>108840000</v>
      </c>
    </row>
    <row r="24" spans="1:5" ht="106.5" customHeight="1" x14ac:dyDescent="0.3">
      <c r="A24" s="10" t="s">
        <v>34</v>
      </c>
      <c r="B24" s="6" t="s">
        <v>35</v>
      </c>
      <c r="C24" s="11">
        <f t="shared" si="5"/>
        <v>96685000</v>
      </c>
      <c r="D24" s="11">
        <f t="shared" si="5"/>
        <v>102583000</v>
      </c>
      <c r="E24" s="11">
        <f t="shared" si="5"/>
        <v>108840000</v>
      </c>
    </row>
    <row r="25" spans="1:5" s="19" customFormat="1" ht="25.5" hidden="1" customHeight="1" x14ac:dyDescent="0.3">
      <c r="A25" s="16" t="s">
        <v>20</v>
      </c>
      <c r="B25" s="17" t="s">
        <v>36</v>
      </c>
      <c r="C25" s="18">
        <v>96685000</v>
      </c>
      <c r="D25" s="18">
        <v>102583000</v>
      </c>
      <c r="E25" s="18">
        <v>108840000</v>
      </c>
    </row>
    <row r="26" spans="1:5" ht="37.5" x14ac:dyDescent="0.3">
      <c r="A26" s="10" t="s">
        <v>37</v>
      </c>
      <c r="B26" s="6" t="s">
        <v>38</v>
      </c>
      <c r="C26" s="11">
        <f t="shared" ref="C26:E26" si="6">SUM(C27)</f>
        <v>55813000</v>
      </c>
      <c r="D26" s="11">
        <f t="shared" si="6"/>
        <v>57157000</v>
      </c>
      <c r="E26" s="11">
        <f t="shared" si="6"/>
        <v>58363000</v>
      </c>
    </row>
    <row r="27" spans="1:5" ht="37.5" x14ac:dyDescent="0.3">
      <c r="A27" s="10" t="s">
        <v>39</v>
      </c>
      <c r="B27" s="6" t="s">
        <v>40</v>
      </c>
      <c r="C27" s="11">
        <f t="shared" ref="C27:E27" si="7">SUM(C28,C31,C34,C37)</f>
        <v>55813000</v>
      </c>
      <c r="D27" s="11">
        <f t="shared" si="7"/>
        <v>57157000</v>
      </c>
      <c r="E27" s="11">
        <f t="shared" si="7"/>
        <v>58363000</v>
      </c>
    </row>
    <row r="28" spans="1:5" ht="61.5" customHeight="1" x14ac:dyDescent="0.3">
      <c r="A28" s="10" t="s">
        <v>41</v>
      </c>
      <c r="B28" s="6" t="s">
        <v>42</v>
      </c>
      <c r="C28" s="11">
        <f t="shared" ref="C28:E29" si="8">SUM(C29)</f>
        <v>25235000</v>
      </c>
      <c r="D28" s="11">
        <f t="shared" si="8"/>
        <v>25572000</v>
      </c>
      <c r="E28" s="11">
        <f t="shared" si="8"/>
        <v>25697000</v>
      </c>
    </row>
    <row r="29" spans="1:5" ht="101.25" customHeight="1" x14ac:dyDescent="0.3">
      <c r="A29" s="10" t="s">
        <v>43</v>
      </c>
      <c r="B29" s="6" t="s">
        <v>44</v>
      </c>
      <c r="C29" s="11">
        <f t="shared" si="8"/>
        <v>25235000</v>
      </c>
      <c r="D29" s="11">
        <f t="shared" si="8"/>
        <v>25572000</v>
      </c>
      <c r="E29" s="11">
        <f t="shared" si="8"/>
        <v>25697000</v>
      </c>
    </row>
    <row r="30" spans="1:5" s="19" customFormat="1" ht="31.5" hidden="1" x14ac:dyDescent="0.3">
      <c r="A30" s="16" t="s">
        <v>45</v>
      </c>
      <c r="B30" s="17" t="s">
        <v>46</v>
      </c>
      <c r="C30" s="18">
        <v>25235000</v>
      </c>
      <c r="D30" s="18">
        <v>25572000</v>
      </c>
      <c r="E30" s="18">
        <v>25697000</v>
      </c>
    </row>
    <row r="31" spans="1:5" ht="79.5" customHeight="1" x14ac:dyDescent="0.3">
      <c r="A31" s="10" t="s">
        <v>47</v>
      </c>
      <c r="B31" s="6" t="s">
        <v>48</v>
      </c>
      <c r="C31" s="11">
        <f t="shared" ref="C31:E32" si="9">SUM(C32)</f>
        <v>140000</v>
      </c>
      <c r="D31" s="11">
        <f t="shared" si="9"/>
        <v>143000</v>
      </c>
      <c r="E31" s="11">
        <f t="shared" si="9"/>
        <v>148000</v>
      </c>
    </row>
    <row r="32" spans="1:5" ht="119.25" customHeight="1" x14ac:dyDescent="0.3">
      <c r="A32" s="10" t="s">
        <v>49</v>
      </c>
      <c r="B32" s="6" t="s">
        <v>50</v>
      </c>
      <c r="C32" s="11">
        <f t="shared" si="9"/>
        <v>140000</v>
      </c>
      <c r="D32" s="11">
        <f t="shared" si="9"/>
        <v>143000</v>
      </c>
      <c r="E32" s="11">
        <f t="shared" si="9"/>
        <v>148000</v>
      </c>
    </row>
    <row r="33" spans="1:5" s="19" customFormat="1" ht="31.5" hidden="1" x14ac:dyDescent="0.3">
      <c r="A33" s="16" t="s">
        <v>45</v>
      </c>
      <c r="B33" s="17" t="s">
        <v>51</v>
      </c>
      <c r="C33" s="18">
        <v>140000</v>
      </c>
      <c r="D33" s="18">
        <v>143000</v>
      </c>
      <c r="E33" s="18">
        <v>148000</v>
      </c>
    </row>
    <row r="34" spans="1:5" ht="63.75" customHeight="1" x14ac:dyDescent="0.3">
      <c r="A34" s="10" t="s">
        <v>52</v>
      </c>
      <c r="B34" s="6" t="s">
        <v>53</v>
      </c>
      <c r="C34" s="11">
        <f>SUM(C35)</f>
        <v>33602000</v>
      </c>
      <c r="D34" s="11">
        <f t="shared" ref="D34" si="10">SUM(D35)</f>
        <v>34611000</v>
      </c>
      <c r="E34" s="11">
        <f>SUM(E35)</f>
        <v>35816000</v>
      </c>
    </row>
    <row r="35" spans="1:5" ht="99" customHeight="1" x14ac:dyDescent="0.3">
      <c r="A35" s="10" t="s">
        <v>54</v>
      </c>
      <c r="B35" s="6" t="s">
        <v>55</v>
      </c>
      <c r="C35" s="11">
        <f t="shared" ref="C35:E35" si="11">SUM(C36)</f>
        <v>33602000</v>
      </c>
      <c r="D35" s="11">
        <f t="shared" si="11"/>
        <v>34611000</v>
      </c>
      <c r="E35" s="11">
        <f t="shared" si="11"/>
        <v>35816000</v>
      </c>
    </row>
    <row r="36" spans="1:5" s="19" customFormat="1" ht="31.5" hidden="1" x14ac:dyDescent="0.3">
      <c r="A36" s="16" t="s">
        <v>45</v>
      </c>
      <c r="B36" s="17" t="s">
        <v>56</v>
      </c>
      <c r="C36" s="18">
        <v>33602000</v>
      </c>
      <c r="D36" s="18">
        <v>34611000</v>
      </c>
      <c r="E36" s="18">
        <v>35816000</v>
      </c>
    </row>
    <row r="37" spans="1:5" ht="60.75" customHeight="1" x14ac:dyDescent="0.3">
      <c r="A37" s="10" t="s">
        <v>57</v>
      </c>
      <c r="B37" s="6" t="s">
        <v>58</v>
      </c>
      <c r="C37" s="11">
        <f t="shared" ref="C37:E38" si="12">SUM(C38)</f>
        <v>-3164000</v>
      </c>
      <c r="D37" s="11">
        <f t="shared" si="12"/>
        <v>-3169000</v>
      </c>
      <c r="E37" s="11">
        <f t="shared" si="12"/>
        <v>-3298000</v>
      </c>
    </row>
    <row r="38" spans="1:5" ht="102" customHeight="1" x14ac:dyDescent="0.3">
      <c r="A38" s="10" t="s">
        <v>59</v>
      </c>
      <c r="B38" s="6" t="s">
        <v>60</v>
      </c>
      <c r="C38" s="11">
        <f t="shared" si="12"/>
        <v>-3164000</v>
      </c>
      <c r="D38" s="11">
        <f t="shared" si="12"/>
        <v>-3169000</v>
      </c>
      <c r="E38" s="11">
        <f t="shared" si="12"/>
        <v>-3298000</v>
      </c>
    </row>
    <row r="39" spans="1:5" s="19" customFormat="1" ht="31.5" hidden="1" x14ac:dyDescent="0.3">
      <c r="A39" s="16" t="s">
        <v>45</v>
      </c>
      <c r="B39" s="17" t="s">
        <v>61</v>
      </c>
      <c r="C39" s="18">
        <v>-3164000</v>
      </c>
      <c r="D39" s="18">
        <v>-3169000</v>
      </c>
      <c r="E39" s="18">
        <v>-3298000</v>
      </c>
    </row>
    <row r="40" spans="1:5" ht="24" customHeight="1" x14ac:dyDescent="0.3">
      <c r="A40" s="10" t="s">
        <v>62</v>
      </c>
      <c r="B40" s="6" t="s">
        <v>63</v>
      </c>
      <c r="C40" s="11">
        <f>SUM(C41,C50,C54)</f>
        <v>2492677000</v>
      </c>
      <c r="D40" s="11">
        <f>SUM(D41,D50,D54)</f>
        <v>2705705000</v>
      </c>
      <c r="E40" s="11">
        <f>SUM(E41,E50,E54)</f>
        <v>2938679000</v>
      </c>
    </row>
    <row r="41" spans="1:5" ht="24" customHeight="1" x14ac:dyDescent="0.3">
      <c r="A41" s="10" t="s">
        <v>64</v>
      </c>
      <c r="B41" s="6" t="s">
        <v>65</v>
      </c>
      <c r="C41" s="11">
        <f>SUM(C42,C46)</f>
        <v>2352760000</v>
      </c>
      <c r="D41" s="11">
        <f t="shared" ref="D41:E41" si="13">SUM(D42,D46)</f>
        <v>2557940000</v>
      </c>
      <c r="E41" s="11">
        <f t="shared" si="13"/>
        <v>2784768000</v>
      </c>
    </row>
    <row r="42" spans="1:5" ht="42" customHeight="1" x14ac:dyDescent="0.3">
      <c r="A42" s="10" t="s">
        <v>66</v>
      </c>
      <c r="B42" s="6" t="s">
        <v>67</v>
      </c>
      <c r="C42" s="11">
        <f>SUM(C43)</f>
        <v>1371236000</v>
      </c>
      <c r="D42" s="11">
        <f t="shared" ref="D42:E42" si="14">SUM(D43)</f>
        <v>1537155000</v>
      </c>
      <c r="E42" s="11">
        <f t="shared" si="14"/>
        <v>1723151000</v>
      </c>
    </row>
    <row r="43" spans="1:5" ht="37.5" x14ac:dyDescent="0.3">
      <c r="A43" s="10" t="s">
        <v>66</v>
      </c>
      <c r="B43" s="6" t="s">
        <v>68</v>
      </c>
      <c r="C43" s="11">
        <f t="shared" ref="C43:E43" si="15">SUM(C45)</f>
        <v>1371236000</v>
      </c>
      <c r="D43" s="11">
        <f t="shared" si="15"/>
        <v>1537155000</v>
      </c>
      <c r="E43" s="11">
        <f t="shared" si="15"/>
        <v>1723151000</v>
      </c>
    </row>
    <row r="44" spans="1:5" ht="56.25" x14ac:dyDescent="0.3">
      <c r="A44" s="10" t="s">
        <v>69</v>
      </c>
      <c r="B44" s="6" t="s">
        <v>70</v>
      </c>
      <c r="C44" s="11">
        <f t="shared" ref="C44:E44" si="16">SUM(C45)</f>
        <v>1371236000</v>
      </c>
      <c r="D44" s="11">
        <f t="shared" si="16"/>
        <v>1537155000</v>
      </c>
      <c r="E44" s="11">
        <f t="shared" si="16"/>
        <v>1723151000</v>
      </c>
    </row>
    <row r="45" spans="1:5" s="19" customFormat="1" ht="31.5" hidden="1" x14ac:dyDescent="0.3">
      <c r="A45" s="16" t="s">
        <v>20</v>
      </c>
      <c r="B45" s="17" t="s">
        <v>71</v>
      </c>
      <c r="C45" s="18">
        <v>1371236000</v>
      </c>
      <c r="D45" s="18">
        <v>1537155000</v>
      </c>
      <c r="E45" s="18">
        <v>1723151000</v>
      </c>
    </row>
    <row r="46" spans="1:5" ht="37.5" x14ac:dyDescent="0.3">
      <c r="A46" s="10" t="s">
        <v>72</v>
      </c>
      <c r="B46" s="6" t="s">
        <v>73</v>
      </c>
      <c r="C46" s="11">
        <f>SUM(C47)</f>
        <v>981524000</v>
      </c>
      <c r="D46" s="11">
        <f t="shared" ref="D46:E46" si="17">SUM(D47)</f>
        <v>1020785000</v>
      </c>
      <c r="E46" s="11">
        <f t="shared" si="17"/>
        <v>1061617000</v>
      </c>
    </row>
    <row r="47" spans="1:5" ht="56.25" x14ac:dyDescent="0.3">
      <c r="A47" s="10" t="s">
        <v>74</v>
      </c>
      <c r="B47" s="6" t="s">
        <v>75</v>
      </c>
      <c r="C47" s="11">
        <f t="shared" ref="C47:E48" si="18">SUM(C48)</f>
        <v>981524000</v>
      </c>
      <c r="D47" s="11">
        <f t="shared" si="18"/>
        <v>1020785000</v>
      </c>
      <c r="E47" s="11">
        <f t="shared" si="18"/>
        <v>1061617000</v>
      </c>
    </row>
    <row r="48" spans="1:5" ht="81.75" customHeight="1" x14ac:dyDescent="0.3">
      <c r="A48" s="10" t="s">
        <v>76</v>
      </c>
      <c r="B48" s="6" t="s">
        <v>77</v>
      </c>
      <c r="C48" s="11">
        <f t="shared" si="18"/>
        <v>981524000</v>
      </c>
      <c r="D48" s="11">
        <f t="shared" si="18"/>
        <v>1020785000</v>
      </c>
      <c r="E48" s="11">
        <f t="shared" si="18"/>
        <v>1061617000</v>
      </c>
    </row>
    <row r="49" spans="1:5" s="19" customFormat="1" ht="31.5" hidden="1" x14ac:dyDescent="0.3">
      <c r="A49" s="16" t="s">
        <v>20</v>
      </c>
      <c r="B49" s="17" t="s">
        <v>78</v>
      </c>
      <c r="C49" s="18">
        <v>981524000</v>
      </c>
      <c r="D49" s="18">
        <v>1020785000</v>
      </c>
      <c r="E49" s="18">
        <v>1061617000</v>
      </c>
    </row>
    <row r="50" spans="1:5" x14ac:dyDescent="0.3">
      <c r="A50" s="10" t="s">
        <v>79</v>
      </c>
      <c r="B50" s="6" t="s">
        <v>80</v>
      </c>
      <c r="C50" s="11">
        <f>SUM(C51)</f>
        <v>7367000</v>
      </c>
      <c r="D50" s="11">
        <f t="shared" ref="D50:E50" si="19">SUM(D51)</f>
        <v>9913000</v>
      </c>
      <c r="E50" s="11">
        <f t="shared" si="19"/>
        <v>10545000</v>
      </c>
    </row>
    <row r="51" spans="1:5" x14ac:dyDescent="0.3">
      <c r="A51" s="10" t="s">
        <v>79</v>
      </c>
      <c r="B51" s="6" t="s">
        <v>81</v>
      </c>
      <c r="C51" s="11">
        <f t="shared" ref="C51:E52" si="20">SUM(C52)</f>
        <v>7367000</v>
      </c>
      <c r="D51" s="11">
        <f t="shared" si="20"/>
        <v>9913000</v>
      </c>
      <c r="E51" s="11">
        <f t="shared" si="20"/>
        <v>10545000</v>
      </c>
    </row>
    <row r="52" spans="1:5" ht="37.5" x14ac:dyDescent="0.3">
      <c r="A52" s="10" t="s">
        <v>82</v>
      </c>
      <c r="B52" s="6" t="s">
        <v>83</v>
      </c>
      <c r="C52" s="11">
        <f t="shared" si="20"/>
        <v>7367000</v>
      </c>
      <c r="D52" s="11">
        <f t="shared" si="20"/>
        <v>9913000</v>
      </c>
      <c r="E52" s="11">
        <f t="shared" si="20"/>
        <v>10545000</v>
      </c>
    </row>
    <row r="53" spans="1:5" s="19" customFormat="1" ht="31.5" hidden="1" x14ac:dyDescent="0.3">
      <c r="A53" s="16" t="s">
        <v>20</v>
      </c>
      <c r="B53" s="17" t="s">
        <v>84</v>
      </c>
      <c r="C53" s="18">
        <v>7367000</v>
      </c>
      <c r="D53" s="18">
        <v>9913000</v>
      </c>
      <c r="E53" s="18">
        <v>10545000</v>
      </c>
    </row>
    <row r="54" spans="1:5" x14ac:dyDescent="0.3">
      <c r="A54" s="10" t="s">
        <v>85</v>
      </c>
      <c r="B54" s="6" t="s">
        <v>86</v>
      </c>
      <c r="C54" s="11">
        <f t="shared" ref="C54:E56" si="21">SUM(C55)</f>
        <v>132550000</v>
      </c>
      <c r="D54" s="11">
        <f t="shared" si="21"/>
        <v>137852000</v>
      </c>
      <c r="E54" s="11">
        <f t="shared" si="21"/>
        <v>143366000</v>
      </c>
    </row>
    <row r="55" spans="1:5" ht="39.75" customHeight="1" x14ac:dyDescent="0.3">
      <c r="A55" s="10" t="s">
        <v>87</v>
      </c>
      <c r="B55" s="6" t="s">
        <v>88</v>
      </c>
      <c r="C55" s="11">
        <f t="shared" si="21"/>
        <v>132550000</v>
      </c>
      <c r="D55" s="11">
        <f t="shared" si="21"/>
        <v>137852000</v>
      </c>
      <c r="E55" s="11">
        <f t="shared" si="21"/>
        <v>143366000</v>
      </c>
    </row>
    <row r="56" spans="1:5" ht="60.75" customHeight="1" x14ac:dyDescent="0.3">
      <c r="A56" s="10" t="s">
        <v>89</v>
      </c>
      <c r="B56" s="6" t="s">
        <v>90</v>
      </c>
      <c r="C56" s="11">
        <f t="shared" si="21"/>
        <v>132550000</v>
      </c>
      <c r="D56" s="11">
        <f t="shared" si="21"/>
        <v>137852000</v>
      </c>
      <c r="E56" s="11">
        <f t="shared" si="21"/>
        <v>143366000</v>
      </c>
    </row>
    <row r="57" spans="1:5" s="19" customFormat="1" ht="31.5" hidden="1" x14ac:dyDescent="0.3">
      <c r="A57" s="16" t="s">
        <v>20</v>
      </c>
      <c r="B57" s="17" t="s">
        <v>91</v>
      </c>
      <c r="C57" s="18">
        <v>132550000</v>
      </c>
      <c r="D57" s="18">
        <v>137852000</v>
      </c>
      <c r="E57" s="18">
        <v>143366000</v>
      </c>
    </row>
    <row r="58" spans="1:5" x14ac:dyDescent="0.3">
      <c r="A58" s="10" t="s">
        <v>92</v>
      </c>
      <c r="B58" s="6" t="s">
        <v>93</v>
      </c>
      <c r="C58" s="11">
        <f t="shared" ref="C58:E58" si="22">SUM(C59,C63)</f>
        <v>803479000</v>
      </c>
      <c r="D58" s="11">
        <f t="shared" si="22"/>
        <v>830743000</v>
      </c>
      <c r="E58" s="11">
        <f t="shared" si="22"/>
        <v>851261000</v>
      </c>
    </row>
    <row r="59" spans="1:5" x14ac:dyDescent="0.3">
      <c r="A59" s="10" t="s">
        <v>94</v>
      </c>
      <c r="B59" s="6" t="s">
        <v>95</v>
      </c>
      <c r="C59" s="11">
        <f t="shared" ref="C59:E61" si="23">SUM(C60)</f>
        <v>205497000</v>
      </c>
      <c r="D59" s="11">
        <f t="shared" si="23"/>
        <v>218741000</v>
      </c>
      <c r="E59" s="11">
        <f t="shared" si="23"/>
        <v>224527000</v>
      </c>
    </row>
    <row r="60" spans="1:5" ht="42.75" customHeight="1" x14ac:dyDescent="0.3">
      <c r="A60" s="10" t="s">
        <v>96</v>
      </c>
      <c r="B60" s="6" t="s">
        <v>97</v>
      </c>
      <c r="C60" s="11">
        <f t="shared" si="23"/>
        <v>205497000</v>
      </c>
      <c r="D60" s="11">
        <f t="shared" si="23"/>
        <v>218741000</v>
      </c>
      <c r="E60" s="11">
        <f t="shared" si="23"/>
        <v>224527000</v>
      </c>
    </row>
    <row r="61" spans="1:5" ht="60.75" customHeight="1" x14ac:dyDescent="0.3">
      <c r="A61" s="10" t="s">
        <v>98</v>
      </c>
      <c r="B61" s="6" t="s">
        <v>99</v>
      </c>
      <c r="C61" s="11">
        <f t="shared" si="23"/>
        <v>205497000</v>
      </c>
      <c r="D61" s="11">
        <f t="shared" si="23"/>
        <v>218741000</v>
      </c>
      <c r="E61" s="11">
        <f t="shared" si="23"/>
        <v>224527000</v>
      </c>
    </row>
    <row r="62" spans="1:5" s="19" customFormat="1" ht="31.5" hidden="1" x14ac:dyDescent="0.3">
      <c r="A62" s="16" t="s">
        <v>20</v>
      </c>
      <c r="B62" s="17" t="s">
        <v>100</v>
      </c>
      <c r="C62" s="18">
        <v>205497000</v>
      </c>
      <c r="D62" s="18">
        <v>218741000</v>
      </c>
      <c r="E62" s="18">
        <v>224527000</v>
      </c>
    </row>
    <row r="63" spans="1:5" x14ac:dyDescent="0.3">
      <c r="A63" s="10" t="s">
        <v>101</v>
      </c>
      <c r="B63" s="6" t="s">
        <v>102</v>
      </c>
      <c r="C63" s="11">
        <f t="shared" ref="C63:E63" si="24">SUM(C64,C68)</f>
        <v>597982000</v>
      </c>
      <c r="D63" s="11">
        <f t="shared" si="24"/>
        <v>612002000</v>
      </c>
      <c r="E63" s="11">
        <f t="shared" si="24"/>
        <v>626734000</v>
      </c>
    </row>
    <row r="64" spans="1:5" x14ac:dyDescent="0.3">
      <c r="A64" s="10" t="s">
        <v>103</v>
      </c>
      <c r="B64" s="6" t="s">
        <v>104</v>
      </c>
      <c r="C64" s="11">
        <f t="shared" ref="C64:E66" si="25">SUM(C65)</f>
        <v>488937000</v>
      </c>
      <c r="D64" s="11">
        <f t="shared" si="25"/>
        <v>503704000</v>
      </c>
      <c r="E64" s="11">
        <f t="shared" si="25"/>
        <v>519176000</v>
      </c>
    </row>
    <row r="65" spans="1:5" ht="37.5" x14ac:dyDescent="0.3">
      <c r="A65" s="10" t="s">
        <v>105</v>
      </c>
      <c r="B65" s="6" t="s">
        <v>106</v>
      </c>
      <c r="C65" s="11">
        <f t="shared" si="25"/>
        <v>488937000</v>
      </c>
      <c r="D65" s="11">
        <f t="shared" si="25"/>
        <v>503704000</v>
      </c>
      <c r="E65" s="11">
        <f t="shared" si="25"/>
        <v>519176000</v>
      </c>
    </row>
    <row r="66" spans="1:5" ht="60.75" customHeight="1" x14ac:dyDescent="0.3">
      <c r="A66" s="10" t="s">
        <v>107</v>
      </c>
      <c r="B66" s="6" t="s">
        <v>108</v>
      </c>
      <c r="C66" s="11">
        <f t="shared" si="25"/>
        <v>488937000</v>
      </c>
      <c r="D66" s="11">
        <f t="shared" si="25"/>
        <v>503704000</v>
      </c>
      <c r="E66" s="11">
        <f t="shared" si="25"/>
        <v>519176000</v>
      </c>
    </row>
    <row r="67" spans="1:5" s="19" customFormat="1" ht="31.5" hidden="1" x14ac:dyDescent="0.3">
      <c r="A67" s="16" t="s">
        <v>20</v>
      </c>
      <c r="B67" s="17" t="s">
        <v>109</v>
      </c>
      <c r="C67" s="18">
        <v>488937000</v>
      </c>
      <c r="D67" s="18">
        <v>503704000</v>
      </c>
      <c r="E67" s="18">
        <v>519176000</v>
      </c>
    </row>
    <row r="68" spans="1:5" ht="23.25" customHeight="1" x14ac:dyDescent="0.3">
      <c r="A68" s="10" t="s">
        <v>110</v>
      </c>
      <c r="B68" s="6" t="s">
        <v>111</v>
      </c>
      <c r="C68" s="11">
        <f t="shared" ref="C68:E70" si="26">SUM(C69)</f>
        <v>109045000</v>
      </c>
      <c r="D68" s="11">
        <f t="shared" si="26"/>
        <v>108298000</v>
      </c>
      <c r="E68" s="11">
        <f t="shared" si="26"/>
        <v>107558000</v>
      </c>
    </row>
    <row r="69" spans="1:5" ht="40.5" customHeight="1" x14ac:dyDescent="0.3">
      <c r="A69" s="10" t="s">
        <v>112</v>
      </c>
      <c r="B69" s="6" t="s">
        <v>113</v>
      </c>
      <c r="C69" s="11">
        <f t="shared" si="26"/>
        <v>109045000</v>
      </c>
      <c r="D69" s="11">
        <f t="shared" si="26"/>
        <v>108298000</v>
      </c>
      <c r="E69" s="11">
        <f t="shared" si="26"/>
        <v>107558000</v>
      </c>
    </row>
    <row r="70" spans="1:5" ht="58.5" customHeight="1" x14ac:dyDescent="0.3">
      <c r="A70" s="10" t="s">
        <v>114</v>
      </c>
      <c r="B70" s="6" t="s">
        <v>115</v>
      </c>
      <c r="C70" s="11">
        <f t="shared" si="26"/>
        <v>109045000</v>
      </c>
      <c r="D70" s="11">
        <f t="shared" si="26"/>
        <v>108298000</v>
      </c>
      <c r="E70" s="11">
        <f t="shared" si="26"/>
        <v>107558000</v>
      </c>
    </row>
    <row r="71" spans="1:5" s="19" customFormat="1" ht="21.75" hidden="1" customHeight="1" x14ac:dyDescent="0.3">
      <c r="A71" s="16" t="s">
        <v>20</v>
      </c>
      <c r="B71" s="17" t="s">
        <v>116</v>
      </c>
      <c r="C71" s="18">
        <v>109045000</v>
      </c>
      <c r="D71" s="18">
        <v>108298000</v>
      </c>
      <c r="E71" s="18">
        <v>107558000</v>
      </c>
    </row>
    <row r="72" spans="1:5" ht="42" customHeight="1" x14ac:dyDescent="0.3">
      <c r="A72" s="10" t="s">
        <v>117</v>
      </c>
      <c r="B72" s="6" t="s">
        <v>118</v>
      </c>
      <c r="C72" s="11">
        <f t="shared" ref="C72:E72" si="27">SUM(C73)</f>
        <v>1819000</v>
      </c>
      <c r="D72" s="11">
        <f t="shared" si="27"/>
        <v>1796000</v>
      </c>
      <c r="E72" s="11">
        <f t="shared" si="27"/>
        <v>1736000</v>
      </c>
    </row>
    <row r="73" spans="1:5" ht="37.5" x14ac:dyDescent="0.3">
      <c r="A73" s="10" t="s">
        <v>119</v>
      </c>
      <c r="B73" s="6" t="s">
        <v>120</v>
      </c>
      <c r="C73" s="11">
        <f t="shared" ref="C73:E73" si="28">SUM(C74,C77)</f>
        <v>1819000</v>
      </c>
      <c r="D73" s="11">
        <f t="shared" si="28"/>
        <v>1796000</v>
      </c>
      <c r="E73" s="11">
        <f t="shared" si="28"/>
        <v>1736000</v>
      </c>
    </row>
    <row r="74" spans="1:5" ht="24" customHeight="1" x14ac:dyDescent="0.3">
      <c r="A74" s="10" t="s">
        <v>121</v>
      </c>
      <c r="B74" s="6" t="s">
        <v>122</v>
      </c>
      <c r="C74" s="11">
        <f t="shared" ref="C74:E75" si="29">SUM(C75)</f>
        <v>1816000</v>
      </c>
      <c r="D74" s="11">
        <f t="shared" si="29"/>
        <v>1793000</v>
      </c>
      <c r="E74" s="11">
        <f t="shared" si="29"/>
        <v>1733000</v>
      </c>
    </row>
    <row r="75" spans="1:5" ht="42" customHeight="1" x14ac:dyDescent="0.3">
      <c r="A75" s="10" t="s">
        <v>123</v>
      </c>
      <c r="B75" s="6" t="s">
        <v>124</v>
      </c>
      <c r="C75" s="11">
        <f t="shared" si="29"/>
        <v>1816000</v>
      </c>
      <c r="D75" s="11">
        <f t="shared" si="29"/>
        <v>1793000</v>
      </c>
      <c r="E75" s="11">
        <f t="shared" si="29"/>
        <v>1733000</v>
      </c>
    </row>
    <row r="76" spans="1:5" s="19" customFormat="1" ht="21.75" hidden="1" customHeight="1" x14ac:dyDescent="0.3">
      <c r="A76" s="16" t="s">
        <v>20</v>
      </c>
      <c r="B76" s="17" t="s">
        <v>125</v>
      </c>
      <c r="C76" s="18">
        <v>1816000</v>
      </c>
      <c r="D76" s="18">
        <v>1793000</v>
      </c>
      <c r="E76" s="18">
        <v>1733000</v>
      </c>
    </row>
    <row r="77" spans="1:5" ht="37.5" x14ac:dyDescent="0.3">
      <c r="A77" s="10" t="s">
        <v>126</v>
      </c>
      <c r="B77" s="6" t="s">
        <v>127</v>
      </c>
      <c r="C77" s="11">
        <f t="shared" ref="C77:E78" si="30">SUM(C78)</f>
        <v>3000</v>
      </c>
      <c r="D77" s="11">
        <f t="shared" si="30"/>
        <v>3000</v>
      </c>
      <c r="E77" s="11">
        <f t="shared" si="30"/>
        <v>3000</v>
      </c>
    </row>
    <row r="78" spans="1:5" ht="60.75" customHeight="1" x14ac:dyDescent="0.3">
      <c r="A78" s="10" t="s">
        <v>128</v>
      </c>
      <c r="B78" s="6" t="s">
        <v>129</v>
      </c>
      <c r="C78" s="11">
        <f t="shared" si="30"/>
        <v>3000</v>
      </c>
      <c r="D78" s="11">
        <f t="shared" si="30"/>
        <v>3000</v>
      </c>
      <c r="E78" s="11">
        <f t="shared" si="30"/>
        <v>3000</v>
      </c>
    </row>
    <row r="79" spans="1:5" s="19" customFormat="1" ht="31.5" hidden="1" x14ac:dyDescent="0.3">
      <c r="A79" s="16" t="s">
        <v>20</v>
      </c>
      <c r="B79" s="17" t="s">
        <v>130</v>
      </c>
      <c r="C79" s="18">
        <v>3000</v>
      </c>
      <c r="D79" s="18">
        <v>3000</v>
      </c>
      <c r="E79" s="18">
        <v>3000</v>
      </c>
    </row>
    <row r="80" spans="1:5" ht="25.5" customHeight="1" x14ac:dyDescent="0.3">
      <c r="A80" s="10" t="s">
        <v>131</v>
      </c>
      <c r="B80" s="6" t="s">
        <v>132</v>
      </c>
      <c r="C80" s="11">
        <f>SUM(C81,C85)</f>
        <v>151727000</v>
      </c>
      <c r="D80" s="11">
        <f t="shared" ref="D80:E80" si="31">SUM(D81,D85)</f>
        <v>151727000</v>
      </c>
      <c r="E80" s="11">
        <f t="shared" si="31"/>
        <v>151727000</v>
      </c>
    </row>
    <row r="81" spans="1:5" ht="37.5" x14ac:dyDescent="0.3">
      <c r="A81" s="10" t="s">
        <v>133</v>
      </c>
      <c r="B81" s="6" t="s">
        <v>134</v>
      </c>
      <c r="C81" s="11">
        <f t="shared" ref="C81:E83" si="32">SUM(C82)</f>
        <v>150783000</v>
      </c>
      <c r="D81" s="11">
        <f t="shared" si="32"/>
        <v>150783000</v>
      </c>
      <c r="E81" s="11">
        <f t="shared" si="32"/>
        <v>150783000</v>
      </c>
    </row>
    <row r="82" spans="1:5" ht="39.75" customHeight="1" x14ac:dyDescent="0.3">
      <c r="A82" s="10" t="s">
        <v>135</v>
      </c>
      <c r="B82" s="6" t="s">
        <v>136</v>
      </c>
      <c r="C82" s="11">
        <f t="shared" si="32"/>
        <v>150783000</v>
      </c>
      <c r="D82" s="11">
        <f t="shared" si="32"/>
        <v>150783000</v>
      </c>
      <c r="E82" s="11">
        <f t="shared" si="32"/>
        <v>150783000</v>
      </c>
    </row>
    <row r="83" spans="1:5" ht="61.5" customHeight="1" x14ac:dyDescent="0.3">
      <c r="A83" s="10" t="s">
        <v>137</v>
      </c>
      <c r="B83" s="6" t="s">
        <v>138</v>
      </c>
      <c r="C83" s="11">
        <f t="shared" si="32"/>
        <v>150783000</v>
      </c>
      <c r="D83" s="11">
        <f t="shared" si="32"/>
        <v>150783000</v>
      </c>
      <c r="E83" s="11">
        <f t="shared" si="32"/>
        <v>150783000</v>
      </c>
    </row>
    <row r="84" spans="1:5" s="22" customFormat="1" ht="22.5" hidden="1" customHeight="1" x14ac:dyDescent="0.3">
      <c r="A84" s="20" t="s">
        <v>20</v>
      </c>
      <c r="B84" s="21" t="s">
        <v>139</v>
      </c>
      <c r="C84" s="18">
        <v>150783000</v>
      </c>
      <c r="D84" s="18">
        <v>150783000</v>
      </c>
      <c r="E84" s="18">
        <v>150783000</v>
      </c>
    </row>
    <row r="85" spans="1:5" ht="37.5" x14ac:dyDescent="0.3">
      <c r="A85" s="10" t="s">
        <v>140</v>
      </c>
      <c r="B85" s="6" t="s">
        <v>141</v>
      </c>
      <c r="C85" s="11">
        <f>SUM(C86,C89)</f>
        <v>944000</v>
      </c>
      <c r="D85" s="11">
        <f t="shared" ref="D85:E85" si="33">SUM(D86,D89)</f>
        <v>944000</v>
      </c>
      <c r="E85" s="11">
        <f t="shared" si="33"/>
        <v>944000</v>
      </c>
    </row>
    <row r="86" spans="1:5" ht="25.5" customHeight="1" x14ac:dyDescent="0.3">
      <c r="A86" s="10" t="s">
        <v>142</v>
      </c>
      <c r="B86" s="6" t="s">
        <v>143</v>
      </c>
      <c r="C86" s="11">
        <f t="shared" ref="C86:E87" si="34">SUM(C87)</f>
        <v>250000</v>
      </c>
      <c r="D86" s="11">
        <f t="shared" si="34"/>
        <v>250000</v>
      </c>
      <c r="E86" s="11">
        <f t="shared" si="34"/>
        <v>250000</v>
      </c>
    </row>
    <row r="87" spans="1:5" ht="56.25" x14ac:dyDescent="0.3">
      <c r="A87" s="10" t="s">
        <v>144</v>
      </c>
      <c r="B87" s="6" t="s">
        <v>145</v>
      </c>
      <c r="C87" s="11">
        <f>SUM(C88)</f>
        <v>250000</v>
      </c>
      <c r="D87" s="11">
        <f t="shared" si="34"/>
        <v>250000</v>
      </c>
      <c r="E87" s="11">
        <f t="shared" si="34"/>
        <v>250000</v>
      </c>
    </row>
    <row r="88" spans="1:5" s="22" customFormat="1" ht="37.5" hidden="1" x14ac:dyDescent="0.3">
      <c r="A88" s="20" t="s">
        <v>146</v>
      </c>
      <c r="B88" s="21" t="s">
        <v>147</v>
      </c>
      <c r="C88" s="18">
        <v>250000</v>
      </c>
      <c r="D88" s="18">
        <v>250000</v>
      </c>
      <c r="E88" s="18">
        <v>250000</v>
      </c>
    </row>
    <row r="89" spans="1:5" ht="61.5" customHeight="1" x14ac:dyDescent="0.3">
      <c r="A89" s="10" t="s">
        <v>148</v>
      </c>
      <c r="B89" s="6" t="s">
        <v>149</v>
      </c>
      <c r="C89" s="11">
        <f t="shared" ref="C89:E91" si="35">SUM(C90)</f>
        <v>694000</v>
      </c>
      <c r="D89" s="11">
        <f t="shared" si="35"/>
        <v>694000</v>
      </c>
      <c r="E89" s="11">
        <f t="shared" si="35"/>
        <v>694000</v>
      </c>
    </row>
    <row r="90" spans="1:5" ht="79.5" customHeight="1" x14ac:dyDescent="0.3">
      <c r="A90" s="10" t="s">
        <v>150</v>
      </c>
      <c r="B90" s="6" t="s">
        <v>151</v>
      </c>
      <c r="C90" s="11">
        <f t="shared" si="35"/>
        <v>694000</v>
      </c>
      <c r="D90" s="11">
        <f t="shared" si="35"/>
        <v>694000</v>
      </c>
      <c r="E90" s="11">
        <f t="shared" si="35"/>
        <v>694000</v>
      </c>
    </row>
    <row r="91" spans="1:5" ht="99" customHeight="1" x14ac:dyDescent="0.3">
      <c r="A91" s="10" t="s">
        <v>152</v>
      </c>
      <c r="B91" s="6" t="s">
        <v>153</v>
      </c>
      <c r="C91" s="11">
        <f t="shared" si="35"/>
        <v>694000</v>
      </c>
      <c r="D91" s="11">
        <f t="shared" si="35"/>
        <v>694000</v>
      </c>
      <c r="E91" s="11">
        <f t="shared" si="35"/>
        <v>694000</v>
      </c>
    </row>
    <row r="92" spans="1:5" s="22" customFormat="1" ht="26.25" hidden="1" customHeight="1" x14ac:dyDescent="0.3">
      <c r="A92" s="20" t="s">
        <v>154</v>
      </c>
      <c r="B92" s="21" t="s">
        <v>155</v>
      </c>
      <c r="C92" s="18">
        <v>694000</v>
      </c>
      <c r="D92" s="18">
        <v>694000</v>
      </c>
      <c r="E92" s="18">
        <v>694000</v>
      </c>
    </row>
    <row r="93" spans="1:5" s="26" customFormat="1" ht="31.5" hidden="1" customHeight="1" x14ac:dyDescent="0.3">
      <c r="A93" s="23" t="s">
        <v>156</v>
      </c>
      <c r="B93" s="24"/>
      <c r="C93" s="25">
        <f>SUM(C94,C130,C148,C168,C184,C189)</f>
        <v>737018000</v>
      </c>
      <c r="D93" s="25">
        <f t="shared" ref="D93:E93" si="36">SUM(D94,D130,D148,D168,D184,D189)</f>
        <v>599771000</v>
      </c>
      <c r="E93" s="25">
        <f t="shared" si="36"/>
        <v>606254000</v>
      </c>
    </row>
    <row r="94" spans="1:5" ht="40.5" customHeight="1" x14ac:dyDescent="0.3">
      <c r="A94" s="10" t="s">
        <v>157</v>
      </c>
      <c r="B94" s="6" t="s">
        <v>158</v>
      </c>
      <c r="C94" s="11">
        <f>SUM(C95,C98,C109,C113)</f>
        <v>425188000</v>
      </c>
      <c r="D94" s="11">
        <f>SUM(D95,D98,D109,D113)</f>
        <v>415691000</v>
      </c>
      <c r="E94" s="11">
        <f>SUM(E95,E98,E109,E113)</f>
        <v>429356000</v>
      </c>
    </row>
    <row r="95" spans="1:5" ht="65.25" customHeight="1" x14ac:dyDescent="0.3">
      <c r="A95" s="10" t="s">
        <v>159</v>
      </c>
      <c r="B95" s="6" t="s">
        <v>160</v>
      </c>
      <c r="C95" s="11">
        <f t="shared" ref="C95:E96" si="37">SUM(C96)</f>
        <v>1065000</v>
      </c>
      <c r="D95" s="11">
        <f t="shared" si="37"/>
        <v>1109000</v>
      </c>
      <c r="E95" s="11">
        <f t="shared" si="37"/>
        <v>1127000</v>
      </c>
    </row>
    <row r="96" spans="1:5" ht="56.25" x14ac:dyDescent="0.3">
      <c r="A96" s="10" t="s">
        <v>161</v>
      </c>
      <c r="B96" s="6" t="s">
        <v>162</v>
      </c>
      <c r="C96" s="11">
        <f t="shared" si="37"/>
        <v>1065000</v>
      </c>
      <c r="D96" s="11">
        <f t="shared" si="37"/>
        <v>1109000</v>
      </c>
      <c r="E96" s="11">
        <f t="shared" si="37"/>
        <v>1127000</v>
      </c>
    </row>
    <row r="97" spans="1:5" s="22" customFormat="1" ht="31.5" hidden="1" x14ac:dyDescent="0.3">
      <c r="A97" s="20" t="s">
        <v>163</v>
      </c>
      <c r="B97" s="21" t="s">
        <v>164</v>
      </c>
      <c r="C97" s="27">
        <v>1065000</v>
      </c>
      <c r="D97" s="27">
        <v>1109000</v>
      </c>
      <c r="E97" s="27">
        <v>1127000</v>
      </c>
    </row>
    <row r="98" spans="1:5" ht="80.25" customHeight="1" x14ac:dyDescent="0.3">
      <c r="A98" s="10" t="s">
        <v>165</v>
      </c>
      <c r="B98" s="6" t="s">
        <v>166</v>
      </c>
      <c r="C98" s="11">
        <f>SUM(C99,C102,C106)</f>
        <v>323436000</v>
      </c>
      <c r="D98" s="11">
        <f>SUM(D99,D102,D106)</f>
        <v>311068000</v>
      </c>
      <c r="E98" s="11">
        <f>SUM(E99,E102,E106)</f>
        <v>321774000</v>
      </c>
    </row>
    <row r="99" spans="1:5" ht="63" customHeight="1" x14ac:dyDescent="0.3">
      <c r="A99" s="10" t="s">
        <v>167</v>
      </c>
      <c r="B99" s="6" t="s">
        <v>168</v>
      </c>
      <c r="C99" s="11">
        <f t="shared" ref="C99:E100" si="38">SUM(C100)</f>
        <v>138300000</v>
      </c>
      <c r="D99" s="11">
        <f t="shared" si="38"/>
        <v>142969000</v>
      </c>
      <c r="E99" s="11">
        <f t="shared" si="38"/>
        <v>147837000</v>
      </c>
    </row>
    <row r="100" spans="1:5" ht="79.5" customHeight="1" x14ac:dyDescent="0.3">
      <c r="A100" s="10" t="s">
        <v>169</v>
      </c>
      <c r="B100" s="6" t="s">
        <v>170</v>
      </c>
      <c r="C100" s="11">
        <f t="shared" si="38"/>
        <v>138300000</v>
      </c>
      <c r="D100" s="11">
        <f t="shared" si="38"/>
        <v>142969000</v>
      </c>
      <c r="E100" s="11">
        <f t="shared" si="38"/>
        <v>147837000</v>
      </c>
    </row>
    <row r="101" spans="1:5" s="22" customFormat="1" ht="37.5" hidden="1" x14ac:dyDescent="0.3">
      <c r="A101" s="20" t="s">
        <v>171</v>
      </c>
      <c r="B101" s="21" t="s">
        <v>172</v>
      </c>
      <c r="C101" s="27">
        <v>138300000</v>
      </c>
      <c r="D101" s="27">
        <v>142969000</v>
      </c>
      <c r="E101" s="27">
        <v>147837000</v>
      </c>
    </row>
    <row r="102" spans="1:5" ht="79.5" customHeight="1" x14ac:dyDescent="0.3">
      <c r="A102" s="10" t="s">
        <v>173</v>
      </c>
      <c r="B102" s="6" t="s">
        <v>174</v>
      </c>
      <c r="C102" s="11">
        <f t="shared" ref="C102:E102" si="39">SUM(C103)</f>
        <v>62927000</v>
      </c>
      <c r="D102" s="11">
        <f t="shared" si="39"/>
        <v>64638000</v>
      </c>
      <c r="E102" s="11">
        <f t="shared" si="39"/>
        <v>66488000</v>
      </c>
    </row>
    <row r="103" spans="1:5" ht="58.5" customHeight="1" x14ac:dyDescent="0.3">
      <c r="A103" s="10" t="s">
        <v>175</v>
      </c>
      <c r="B103" s="6" t="s">
        <v>176</v>
      </c>
      <c r="C103" s="11">
        <f t="shared" ref="C103:E103" si="40">SUM(C104:C105)</f>
        <v>62927000</v>
      </c>
      <c r="D103" s="11">
        <f t="shared" si="40"/>
        <v>64638000</v>
      </c>
      <c r="E103" s="11">
        <f t="shared" si="40"/>
        <v>66488000</v>
      </c>
    </row>
    <row r="104" spans="1:5" s="22" customFormat="1" ht="31.5" hidden="1" x14ac:dyDescent="0.3">
      <c r="A104" s="20" t="s">
        <v>163</v>
      </c>
      <c r="B104" s="21" t="s">
        <v>177</v>
      </c>
      <c r="C104" s="27">
        <v>38347000</v>
      </c>
      <c r="D104" s="27">
        <v>39167000</v>
      </c>
      <c r="E104" s="27">
        <v>40091000</v>
      </c>
    </row>
    <row r="105" spans="1:5" s="22" customFormat="1" ht="37.5" hidden="1" x14ac:dyDescent="0.3">
      <c r="A105" s="20" t="s">
        <v>171</v>
      </c>
      <c r="B105" s="21" t="s">
        <v>178</v>
      </c>
      <c r="C105" s="27">
        <v>24580000</v>
      </c>
      <c r="D105" s="27">
        <v>25471000</v>
      </c>
      <c r="E105" s="27">
        <v>26397000</v>
      </c>
    </row>
    <row r="106" spans="1:5" ht="37.5" x14ac:dyDescent="0.3">
      <c r="A106" s="10" t="s">
        <v>179</v>
      </c>
      <c r="B106" s="6" t="s">
        <v>180</v>
      </c>
      <c r="C106" s="11">
        <f t="shared" ref="C106:E107" si="41">SUM(C107)</f>
        <v>122209000</v>
      </c>
      <c r="D106" s="11">
        <f t="shared" si="41"/>
        <v>103461000</v>
      </c>
      <c r="E106" s="11">
        <f t="shared" si="41"/>
        <v>107449000</v>
      </c>
    </row>
    <row r="107" spans="1:5" ht="38.25" customHeight="1" x14ac:dyDescent="0.3">
      <c r="A107" s="10" t="s">
        <v>181</v>
      </c>
      <c r="B107" s="6" t="s">
        <v>182</v>
      </c>
      <c r="C107" s="11">
        <f t="shared" si="41"/>
        <v>122209000</v>
      </c>
      <c r="D107" s="11">
        <f t="shared" si="41"/>
        <v>103461000</v>
      </c>
      <c r="E107" s="11">
        <f t="shared" si="41"/>
        <v>107449000</v>
      </c>
    </row>
    <row r="108" spans="1:5" s="22" customFormat="1" ht="31.5" hidden="1" x14ac:dyDescent="0.3">
      <c r="A108" s="20" t="s">
        <v>163</v>
      </c>
      <c r="B108" s="21" t="s">
        <v>183</v>
      </c>
      <c r="C108" s="27">
        <v>122209000</v>
      </c>
      <c r="D108" s="27">
        <v>103461000</v>
      </c>
      <c r="E108" s="27">
        <v>107449000</v>
      </c>
    </row>
    <row r="109" spans="1:5" ht="40.5" customHeight="1" x14ac:dyDescent="0.3">
      <c r="A109" s="10" t="s">
        <v>184</v>
      </c>
      <c r="B109" s="6" t="s">
        <v>185</v>
      </c>
      <c r="C109" s="11">
        <f>SUM(C110)</f>
        <v>9000</v>
      </c>
      <c r="D109" s="11">
        <f t="shared" ref="D109:E109" si="42">SUM(D110)</f>
        <v>9000</v>
      </c>
      <c r="E109" s="11">
        <f t="shared" si="42"/>
        <v>9000</v>
      </c>
    </row>
    <row r="110" spans="1:5" ht="42.75" customHeight="1" x14ac:dyDescent="0.3">
      <c r="A110" s="10" t="s">
        <v>186</v>
      </c>
      <c r="B110" s="6" t="s">
        <v>187</v>
      </c>
      <c r="C110" s="11">
        <f t="shared" ref="C110:E111" si="43">SUM(C111)</f>
        <v>9000</v>
      </c>
      <c r="D110" s="11">
        <f t="shared" si="43"/>
        <v>9000</v>
      </c>
      <c r="E110" s="11">
        <f t="shared" si="43"/>
        <v>9000</v>
      </c>
    </row>
    <row r="111" spans="1:5" ht="98.25" customHeight="1" x14ac:dyDescent="0.3">
      <c r="A111" s="10" t="s">
        <v>188</v>
      </c>
      <c r="B111" s="6" t="s">
        <v>189</v>
      </c>
      <c r="C111" s="11">
        <f t="shared" si="43"/>
        <v>9000</v>
      </c>
      <c r="D111" s="11">
        <f t="shared" si="43"/>
        <v>9000</v>
      </c>
      <c r="E111" s="11">
        <f t="shared" si="43"/>
        <v>9000</v>
      </c>
    </row>
    <row r="112" spans="1:5" s="22" customFormat="1" ht="37.5" hidden="1" x14ac:dyDescent="0.3">
      <c r="A112" s="20" t="s">
        <v>171</v>
      </c>
      <c r="B112" s="21" t="s">
        <v>190</v>
      </c>
      <c r="C112" s="27">
        <v>9000</v>
      </c>
      <c r="D112" s="27">
        <v>9000</v>
      </c>
      <c r="E112" s="27">
        <v>9000</v>
      </c>
    </row>
    <row r="113" spans="1:5" ht="78" customHeight="1" x14ac:dyDescent="0.3">
      <c r="A113" s="10" t="s">
        <v>191</v>
      </c>
      <c r="B113" s="6" t="s">
        <v>192</v>
      </c>
      <c r="C113" s="11">
        <f>SUM(C114,C124)</f>
        <v>100678000</v>
      </c>
      <c r="D113" s="11">
        <f>SUM(D114,D124)</f>
        <v>103505000</v>
      </c>
      <c r="E113" s="11">
        <f>SUM(E114,E124)</f>
        <v>106446000</v>
      </c>
    </row>
    <row r="114" spans="1:5" ht="80.25" customHeight="1" x14ac:dyDescent="0.3">
      <c r="A114" s="10" t="s">
        <v>193</v>
      </c>
      <c r="B114" s="6" t="s">
        <v>194</v>
      </c>
      <c r="C114" s="11">
        <f t="shared" ref="C114:E114" si="44">SUM(C115)</f>
        <v>30809000</v>
      </c>
      <c r="D114" s="11">
        <f t="shared" si="44"/>
        <v>30869000</v>
      </c>
      <c r="E114" s="11">
        <f t="shared" si="44"/>
        <v>30931000</v>
      </c>
    </row>
    <row r="115" spans="1:5" ht="60.75" customHeight="1" x14ac:dyDescent="0.3">
      <c r="A115" s="10" t="s">
        <v>195</v>
      </c>
      <c r="B115" s="6" t="s">
        <v>196</v>
      </c>
      <c r="C115" s="11">
        <f>SUM(C116,C118,C120,C122)</f>
        <v>30809000</v>
      </c>
      <c r="D115" s="11">
        <f t="shared" ref="D115:E115" si="45">SUM(D116,D118,D120,D122)</f>
        <v>30869000</v>
      </c>
      <c r="E115" s="11">
        <f t="shared" si="45"/>
        <v>30931000</v>
      </c>
    </row>
    <row r="116" spans="1:5" ht="98.25" customHeight="1" x14ac:dyDescent="0.3">
      <c r="A116" s="10" t="s">
        <v>197</v>
      </c>
      <c r="B116" s="6" t="s">
        <v>198</v>
      </c>
      <c r="C116" s="11">
        <f t="shared" ref="C116:E116" si="46">SUM(C117)</f>
        <v>25270000</v>
      </c>
      <c r="D116" s="11">
        <f t="shared" si="46"/>
        <v>25270000</v>
      </c>
      <c r="E116" s="11">
        <f t="shared" si="46"/>
        <v>25270000</v>
      </c>
    </row>
    <row r="117" spans="1:5" s="22" customFormat="1" ht="31.5" hidden="1" x14ac:dyDescent="0.3">
      <c r="A117" s="20" t="s">
        <v>199</v>
      </c>
      <c r="B117" s="21" t="s">
        <v>200</v>
      </c>
      <c r="C117" s="27">
        <v>25270000</v>
      </c>
      <c r="D117" s="27">
        <v>25270000</v>
      </c>
      <c r="E117" s="27">
        <v>25270000</v>
      </c>
    </row>
    <row r="118" spans="1:5" ht="93.75" x14ac:dyDescent="0.3">
      <c r="A118" s="10" t="s">
        <v>201</v>
      </c>
      <c r="B118" s="6" t="s">
        <v>202</v>
      </c>
      <c r="C118" s="11">
        <f t="shared" ref="C118:E118" si="47">SUM(C119)</f>
        <v>1959000</v>
      </c>
      <c r="D118" s="11">
        <f t="shared" si="47"/>
        <v>1959000</v>
      </c>
      <c r="E118" s="11">
        <f t="shared" si="47"/>
        <v>1959000</v>
      </c>
    </row>
    <row r="119" spans="1:5" s="22" customFormat="1" ht="31.5" hidden="1" x14ac:dyDescent="0.3">
      <c r="A119" s="20" t="s">
        <v>199</v>
      </c>
      <c r="B119" s="21" t="s">
        <v>203</v>
      </c>
      <c r="C119" s="27">
        <v>1959000</v>
      </c>
      <c r="D119" s="27">
        <v>1959000</v>
      </c>
      <c r="E119" s="27">
        <v>1959000</v>
      </c>
    </row>
    <row r="120" spans="1:5" ht="81" customHeight="1" x14ac:dyDescent="0.3">
      <c r="A120" s="10" t="s">
        <v>204</v>
      </c>
      <c r="B120" s="6" t="s">
        <v>205</v>
      </c>
      <c r="C120" s="11">
        <f t="shared" ref="C120:E120" si="48">SUM(C121)</f>
        <v>1798000</v>
      </c>
      <c r="D120" s="11">
        <f t="shared" si="48"/>
        <v>1798000</v>
      </c>
      <c r="E120" s="11">
        <f t="shared" si="48"/>
        <v>1798000</v>
      </c>
    </row>
    <row r="121" spans="1:5" s="30" customFormat="1" ht="31.5" hidden="1" x14ac:dyDescent="0.3">
      <c r="A121" s="28" t="s">
        <v>199</v>
      </c>
      <c r="B121" s="21" t="s">
        <v>206</v>
      </c>
      <c r="C121" s="29">
        <v>1798000</v>
      </c>
      <c r="D121" s="29">
        <v>1798000</v>
      </c>
      <c r="E121" s="29">
        <v>1798000</v>
      </c>
    </row>
    <row r="122" spans="1:5" ht="81" customHeight="1" x14ac:dyDescent="0.3">
      <c r="A122" s="10" t="s">
        <v>207</v>
      </c>
      <c r="B122" s="6" t="s">
        <v>208</v>
      </c>
      <c r="C122" s="11">
        <f t="shared" ref="C122:E122" si="49">SUM(C123)</f>
        <v>1782000</v>
      </c>
      <c r="D122" s="11">
        <f t="shared" si="49"/>
        <v>1842000</v>
      </c>
      <c r="E122" s="11">
        <f t="shared" si="49"/>
        <v>1904000</v>
      </c>
    </row>
    <row r="123" spans="1:5" s="22" customFormat="1" ht="31.5" hidden="1" x14ac:dyDescent="0.3">
      <c r="A123" s="20" t="s">
        <v>163</v>
      </c>
      <c r="B123" s="21" t="s">
        <v>209</v>
      </c>
      <c r="C123" s="27">
        <v>1782000</v>
      </c>
      <c r="D123" s="27">
        <v>1842000</v>
      </c>
      <c r="E123" s="27">
        <v>1904000</v>
      </c>
    </row>
    <row r="124" spans="1:5" ht="93.75" x14ac:dyDescent="0.3">
      <c r="A124" s="10" t="s">
        <v>210</v>
      </c>
      <c r="B124" s="6" t="s">
        <v>211</v>
      </c>
      <c r="C124" s="11">
        <f t="shared" ref="C124:E124" si="50">SUM(C125)</f>
        <v>69869000</v>
      </c>
      <c r="D124" s="11">
        <f t="shared" si="50"/>
        <v>72636000</v>
      </c>
      <c r="E124" s="11">
        <f t="shared" si="50"/>
        <v>75515000</v>
      </c>
    </row>
    <row r="125" spans="1:5" ht="79.5" customHeight="1" x14ac:dyDescent="0.3">
      <c r="A125" s="10" t="s">
        <v>212</v>
      </c>
      <c r="B125" s="6" t="s">
        <v>213</v>
      </c>
      <c r="C125" s="11">
        <f t="shared" ref="C125:E125" si="51">SUM(C126,C128)</f>
        <v>69869000</v>
      </c>
      <c r="D125" s="11">
        <f t="shared" si="51"/>
        <v>72636000</v>
      </c>
      <c r="E125" s="11">
        <f t="shared" si="51"/>
        <v>75515000</v>
      </c>
    </row>
    <row r="126" spans="1:5" ht="120" customHeight="1" x14ac:dyDescent="0.3">
      <c r="A126" s="10" t="s">
        <v>214</v>
      </c>
      <c r="B126" s="6" t="s">
        <v>215</v>
      </c>
      <c r="C126" s="11">
        <f t="shared" ref="C126:E126" si="52">SUM(C127)</f>
        <v>20165000</v>
      </c>
      <c r="D126" s="11">
        <f t="shared" si="52"/>
        <v>20955000</v>
      </c>
      <c r="E126" s="11">
        <f t="shared" si="52"/>
        <v>21777000</v>
      </c>
    </row>
    <row r="127" spans="1:5" s="22" customFormat="1" ht="37.5" hidden="1" x14ac:dyDescent="0.3">
      <c r="A127" s="20" t="s">
        <v>146</v>
      </c>
      <c r="B127" s="21" t="s">
        <v>216</v>
      </c>
      <c r="C127" s="27">
        <v>20165000</v>
      </c>
      <c r="D127" s="27">
        <v>20955000</v>
      </c>
      <c r="E127" s="27">
        <v>21777000</v>
      </c>
    </row>
    <row r="128" spans="1:5" ht="119.25" customHeight="1" x14ac:dyDescent="0.3">
      <c r="A128" s="10" t="s">
        <v>217</v>
      </c>
      <c r="B128" s="6" t="s">
        <v>218</v>
      </c>
      <c r="C128" s="11">
        <f t="shared" ref="C128:E128" si="53">SUM(C129)</f>
        <v>49704000</v>
      </c>
      <c r="D128" s="11">
        <f t="shared" si="53"/>
        <v>51681000</v>
      </c>
      <c r="E128" s="11">
        <f t="shared" si="53"/>
        <v>53738000</v>
      </c>
    </row>
    <row r="129" spans="1:5" s="31" customFormat="1" ht="37.5" hidden="1" x14ac:dyDescent="0.3">
      <c r="A129" s="20" t="s">
        <v>146</v>
      </c>
      <c r="B129" s="21" t="s">
        <v>219</v>
      </c>
      <c r="C129" s="27">
        <v>49704000</v>
      </c>
      <c r="D129" s="27">
        <v>51681000</v>
      </c>
      <c r="E129" s="27">
        <v>53738000</v>
      </c>
    </row>
    <row r="130" spans="1:5" ht="25.5" customHeight="1" x14ac:dyDescent="0.3">
      <c r="A130" s="10" t="s">
        <v>220</v>
      </c>
      <c r="B130" s="6" t="s">
        <v>221</v>
      </c>
      <c r="C130" s="11">
        <f t="shared" ref="C130:E130" si="54">SUM(C131)</f>
        <v>32942000</v>
      </c>
      <c r="D130" s="11">
        <f t="shared" si="54"/>
        <v>32942000</v>
      </c>
      <c r="E130" s="11">
        <f t="shared" si="54"/>
        <v>32942000</v>
      </c>
    </row>
    <row r="131" spans="1:5" x14ac:dyDescent="0.3">
      <c r="A131" s="10" t="s">
        <v>222</v>
      </c>
      <c r="B131" s="6" t="s">
        <v>223</v>
      </c>
      <c r="C131" s="11">
        <f t="shared" ref="C131:E131" si="55">SUM(C132,C135,C138,C145)</f>
        <v>32942000</v>
      </c>
      <c r="D131" s="11">
        <f t="shared" si="55"/>
        <v>32942000</v>
      </c>
      <c r="E131" s="11">
        <f t="shared" si="55"/>
        <v>32942000</v>
      </c>
    </row>
    <row r="132" spans="1:5" ht="25.5" customHeight="1" x14ac:dyDescent="0.3">
      <c r="A132" s="10" t="s">
        <v>224</v>
      </c>
      <c r="B132" s="6" t="s">
        <v>225</v>
      </c>
      <c r="C132" s="11">
        <f t="shared" ref="C132:E133" si="56">SUM(C133)</f>
        <v>6572000</v>
      </c>
      <c r="D132" s="11">
        <f t="shared" si="56"/>
        <v>6572000</v>
      </c>
      <c r="E132" s="11">
        <f t="shared" si="56"/>
        <v>6572000</v>
      </c>
    </row>
    <row r="133" spans="1:5" ht="56.25" x14ac:dyDescent="0.3">
      <c r="A133" s="10" t="s">
        <v>226</v>
      </c>
      <c r="B133" s="6" t="s">
        <v>227</v>
      </c>
      <c r="C133" s="11">
        <f t="shared" si="56"/>
        <v>6572000</v>
      </c>
      <c r="D133" s="11">
        <f t="shared" si="56"/>
        <v>6572000</v>
      </c>
      <c r="E133" s="11">
        <f t="shared" si="56"/>
        <v>6572000</v>
      </c>
    </row>
    <row r="134" spans="1:5" s="35" customFormat="1" ht="37.5" hidden="1" x14ac:dyDescent="0.3">
      <c r="A134" s="32" t="s">
        <v>228</v>
      </c>
      <c r="B134" s="33" t="s">
        <v>229</v>
      </c>
      <c r="C134" s="34">
        <v>6572000</v>
      </c>
      <c r="D134" s="34">
        <v>6572000</v>
      </c>
      <c r="E134" s="34">
        <v>6572000</v>
      </c>
    </row>
    <row r="135" spans="1:5" s="35" customFormat="1" ht="30" customHeight="1" x14ac:dyDescent="0.3">
      <c r="A135" s="10" t="s">
        <v>230</v>
      </c>
      <c r="B135" s="6" t="s">
        <v>231</v>
      </c>
      <c r="C135" s="11">
        <f t="shared" ref="C135:E136" si="57">SUM(C136)</f>
        <v>2000</v>
      </c>
      <c r="D135" s="11">
        <f t="shared" si="57"/>
        <v>2000</v>
      </c>
      <c r="E135" s="11">
        <f t="shared" si="57"/>
        <v>2000</v>
      </c>
    </row>
    <row r="136" spans="1:5" ht="56.25" x14ac:dyDescent="0.3">
      <c r="A136" s="10" t="s">
        <v>232</v>
      </c>
      <c r="B136" s="6" t="s">
        <v>233</v>
      </c>
      <c r="C136" s="11">
        <f t="shared" si="57"/>
        <v>2000</v>
      </c>
      <c r="D136" s="11">
        <f t="shared" si="57"/>
        <v>2000</v>
      </c>
      <c r="E136" s="11">
        <f t="shared" si="57"/>
        <v>2000</v>
      </c>
    </row>
    <row r="137" spans="1:5" s="35" customFormat="1" ht="37.5" hidden="1" x14ac:dyDescent="0.3">
      <c r="A137" s="32" t="s">
        <v>228</v>
      </c>
      <c r="B137" s="33" t="s">
        <v>234</v>
      </c>
      <c r="C137" s="34">
        <v>2000</v>
      </c>
      <c r="D137" s="34">
        <v>2000</v>
      </c>
      <c r="E137" s="34">
        <v>2000</v>
      </c>
    </row>
    <row r="138" spans="1:5" ht="24.75" customHeight="1" x14ac:dyDescent="0.3">
      <c r="A138" s="10" t="s">
        <v>235</v>
      </c>
      <c r="B138" s="6" t="s">
        <v>236</v>
      </c>
      <c r="C138" s="11">
        <f t="shared" ref="C138:E138" si="58">SUM(C139,C142)</f>
        <v>5878000</v>
      </c>
      <c r="D138" s="11">
        <f t="shared" si="58"/>
        <v>5878000</v>
      </c>
      <c r="E138" s="11">
        <f t="shared" si="58"/>
        <v>5878000</v>
      </c>
    </row>
    <row r="139" spans="1:5" ht="25.5" customHeight="1" x14ac:dyDescent="0.3">
      <c r="A139" s="10" t="s">
        <v>237</v>
      </c>
      <c r="B139" s="6" t="s">
        <v>238</v>
      </c>
      <c r="C139" s="11">
        <f t="shared" ref="C139:E140" si="59">SUM(C140)</f>
        <v>4044000</v>
      </c>
      <c r="D139" s="11">
        <f t="shared" si="59"/>
        <v>4044000</v>
      </c>
      <c r="E139" s="11">
        <f t="shared" si="59"/>
        <v>4044000</v>
      </c>
    </row>
    <row r="140" spans="1:5" ht="45.75" customHeight="1" x14ac:dyDescent="0.3">
      <c r="A140" s="10" t="s">
        <v>239</v>
      </c>
      <c r="B140" s="6" t="s">
        <v>240</v>
      </c>
      <c r="C140" s="11">
        <f t="shared" si="59"/>
        <v>4044000</v>
      </c>
      <c r="D140" s="11">
        <f t="shared" si="59"/>
        <v>4044000</v>
      </c>
      <c r="E140" s="11">
        <f t="shared" si="59"/>
        <v>4044000</v>
      </c>
    </row>
    <row r="141" spans="1:5" s="35" customFormat="1" ht="37.5" hidden="1" x14ac:dyDescent="0.3">
      <c r="A141" s="32" t="s">
        <v>228</v>
      </c>
      <c r="B141" s="33" t="s">
        <v>241</v>
      </c>
      <c r="C141" s="34">
        <v>4044000</v>
      </c>
      <c r="D141" s="34">
        <v>4044000</v>
      </c>
      <c r="E141" s="34">
        <v>4044000</v>
      </c>
    </row>
    <row r="142" spans="1:5" x14ac:dyDescent="0.3">
      <c r="A142" s="10" t="s">
        <v>242</v>
      </c>
      <c r="B142" s="6" t="s">
        <v>243</v>
      </c>
      <c r="C142" s="11">
        <f t="shared" ref="C142:E143" si="60">SUM(C143)</f>
        <v>1834000</v>
      </c>
      <c r="D142" s="11">
        <f t="shared" si="60"/>
        <v>1834000</v>
      </c>
      <c r="E142" s="11">
        <f t="shared" si="60"/>
        <v>1834000</v>
      </c>
    </row>
    <row r="143" spans="1:5" ht="56.25" x14ac:dyDescent="0.3">
      <c r="A143" s="10" t="s">
        <v>244</v>
      </c>
      <c r="B143" s="6" t="s">
        <v>245</v>
      </c>
      <c r="C143" s="11">
        <f t="shared" si="60"/>
        <v>1834000</v>
      </c>
      <c r="D143" s="11">
        <f t="shared" si="60"/>
        <v>1834000</v>
      </c>
      <c r="E143" s="11">
        <f t="shared" si="60"/>
        <v>1834000</v>
      </c>
    </row>
    <row r="144" spans="1:5" s="35" customFormat="1" ht="37.5" hidden="1" x14ac:dyDescent="0.3">
      <c r="A144" s="32" t="s">
        <v>228</v>
      </c>
      <c r="B144" s="33" t="s">
        <v>246</v>
      </c>
      <c r="C144" s="34">
        <v>1834000</v>
      </c>
      <c r="D144" s="34">
        <v>1834000</v>
      </c>
      <c r="E144" s="34">
        <v>1834000</v>
      </c>
    </row>
    <row r="145" spans="1:5" ht="42.75" customHeight="1" x14ac:dyDescent="0.3">
      <c r="A145" s="10" t="s">
        <v>247</v>
      </c>
      <c r="B145" s="6" t="s">
        <v>248</v>
      </c>
      <c r="C145" s="11">
        <f t="shared" ref="C145:E146" si="61">SUM(C146)</f>
        <v>20490000</v>
      </c>
      <c r="D145" s="11">
        <f t="shared" si="61"/>
        <v>20490000</v>
      </c>
      <c r="E145" s="11">
        <f t="shared" si="61"/>
        <v>20490000</v>
      </c>
    </row>
    <row r="146" spans="1:5" ht="81.75" customHeight="1" x14ac:dyDescent="0.3">
      <c r="A146" s="36" t="s">
        <v>249</v>
      </c>
      <c r="B146" s="6" t="s">
        <v>250</v>
      </c>
      <c r="C146" s="11">
        <f t="shared" si="61"/>
        <v>20490000</v>
      </c>
      <c r="D146" s="11">
        <f t="shared" si="61"/>
        <v>20490000</v>
      </c>
      <c r="E146" s="11">
        <f t="shared" si="61"/>
        <v>20490000</v>
      </c>
    </row>
    <row r="147" spans="1:5" s="35" customFormat="1" ht="37.5" hidden="1" x14ac:dyDescent="0.3">
      <c r="A147" s="32" t="s">
        <v>228</v>
      </c>
      <c r="B147" s="33" t="s">
        <v>251</v>
      </c>
      <c r="C147" s="34">
        <v>20490000</v>
      </c>
      <c r="D147" s="34">
        <v>20490000</v>
      </c>
      <c r="E147" s="34">
        <v>20490000</v>
      </c>
    </row>
    <row r="148" spans="1:5" ht="42" customHeight="1" x14ac:dyDescent="0.3">
      <c r="A148" s="10" t="s">
        <v>252</v>
      </c>
      <c r="B148" s="6" t="s">
        <v>253</v>
      </c>
      <c r="C148" s="11">
        <f>SUM(C149,C153)</f>
        <v>3183000</v>
      </c>
      <c r="D148" s="11">
        <f>SUM(D149,D153)</f>
        <v>3201000</v>
      </c>
      <c r="E148" s="11">
        <f>SUM(E149,E153)</f>
        <v>3267000</v>
      </c>
    </row>
    <row r="149" spans="1:5" x14ac:dyDescent="0.3">
      <c r="A149" s="10" t="s">
        <v>254</v>
      </c>
      <c r="B149" s="6" t="s">
        <v>255</v>
      </c>
      <c r="C149" s="11">
        <f>SUM(C150)</f>
        <v>1101000</v>
      </c>
      <c r="D149" s="11">
        <f t="shared" ref="D149:E149" si="62">SUM(D150)</f>
        <v>1101000</v>
      </c>
      <c r="E149" s="11">
        <f t="shared" si="62"/>
        <v>1101000</v>
      </c>
    </row>
    <row r="150" spans="1:5" x14ac:dyDescent="0.3">
      <c r="A150" s="10" t="s">
        <v>256</v>
      </c>
      <c r="B150" s="6" t="s">
        <v>257</v>
      </c>
      <c r="C150" s="11">
        <f t="shared" ref="C150:E151" si="63">SUM(C151)</f>
        <v>1101000</v>
      </c>
      <c r="D150" s="11">
        <f t="shared" si="63"/>
        <v>1101000</v>
      </c>
      <c r="E150" s="11">
        <f t="shared" si="63"/>
        <v>1101000</v>
      </c>
    </row>
    <row r="151" spans="1:5" ht="37.5" x14ac:dyDescent="0.3">
      <c r="A151" s="10" t="s">
        <v>258</v>
      </c>
      <c r="B151" s="6" t="s">
        <v>259</v>
      </c>
      <c r="C151" s="11">
        <f t="shared" si="63"/>
        <v>1101000</v>
      </c>
      <c r="D151" s="11">
        <f t="shared" si="63"/>
        <v>1101000</v>
      </c>
      <c r="E151" s="11">
        <f t="shared" si="63"/>
        <v>1101000</v>
      </c>
    </row>
    <row r="152" spans="1:5" s="22" customFormat="1" ht="37.5" hidden="1" x14ac:dyDescent="0.3">
      <c r="A152" s="20" t="s">
        <v>171</v>
      </c>
      <c r="B152" s="21" t="s">
        <v>260</v>
      </c>
      <c r="C152" s="27">
        <v>1101000</v>
      </c>
      <c r="D152" s="27">
        <v>1101000</v>
      </c>
      <c r="E152" s="27">
        <v>1101000</v>
      </c>
    </row>
    <row r="153" spans="1:5" x14ac:dyDescent="0.3">
      <c r="A153" s="10" t="s">
        <v>261</v>
      </c>
      <c r="B153" s="6" t="s">
        <v>262</v>
      </c>
      <c r="C153" s="11">
        <f t="shared" ref="C153:E153" si="64">SUM(C154,C160)</f>
        <v>2082000</v>
      </c>
      <c r="D153" s="11">
        <f t="shared" si="64"/>
        <v>2100000</v>
      </c>
      <c r="E153" s="11">
        <f t="shared" si="64"/>
        <v>2166000</v>
      </c>
    </row>
    <row r="154" spans="1:5" ht="37.5" x14ac:dyDescent="0.3">
      <c r="A154" s="10" t="s">
        <v>263</v>
      </c>
      <c r="B154" s="6" t="s">
        <v>264</v>
      </c>
      <c r="C154" s="11">
        <f t="shared" ref="C154:E154" si="65">SUM(C155)</f>
        <v>1472000</v>
      </c>
      <c r="D154" s="11">
        <f t="shared" si="65"/>
        <v>1531000</v>
      </c>
      <c r="E154" s="11">
        <f t="shared" si="65"/>
        <v>1592000</v>
      </c>
    </row>
    <row r="155" spans="1:5" ht="37.5" x14ac:dyDescent="0.3">
      <c r="A155" s="10" t="s">
        <v>265</v>
      </c>
      <c r="B155" s="6" t="s">
        <v>266</v>
      </c>
      <c r="C155" s="11">
        <f>SUM(C156:C159)</f>
        <v>1472000</v>
      </c>
      <c r="D155" s="11">
        <f t="shared" ref="D155:E155" si="66">SUM(D156:D159)</f>
        <v>1531000</v>
      </c>
      <c r="E155" s="11">
        <f t="shared" si="66"/>
        <v>1592000</v>
      </c>
    </row>
    <row r="156" spans="1:5" ht="31.5" hidden="1" x14ac:dyDescent="0.3">
      <c r="A156" s="20" t="s">
        <v>267</v>
      </c>
      <c r="B156" s="21" t="s">
        <v>268</v>
      </c>
      <c r="C156" s="27">
        <v>588000</v>
      </c>
      <c r="D156" s="27">
        <v>612000</v>
      </c>
      <c r="E156" s="27">
        <v>636000</v>
      </c>
    </row>
    <row r="157" spans="1:5" ht="31.5" hidden="1" x14ac:dyDescent="0.3">
      <c r="A157" s="20" t="s">
        <v>269</v>
      </c>
      <c r="B157" s="21" t="s">
        <v>270</v>
      </c>
      <c r="C157" s="27">
        <v>546000</v>
      </c>
      <c r="D157" s="27">
        <v>568000</v>
      </c>
      <c r="E157" s="27">
        <v>591000</v>
      </c>
    </row>
    <row r="158" spans="1:5" ht="31.5" hidden="1" x14ac:dyDescent="0.3">
      <c r="A158" s="20" t="s">
        <v>271</v>
      </c>
      <c r="B158" s="21" t="s">
        <v>272</v>
      </c>
      <c r="C158" s="27">
        <v>304000</v>
      </c>
      <c r="D158" s="27">
        <v>316000</v>
      </c>
      <c r="E158" s="27">
        <v>329000</v>
      </c>
    </row>
    <row r="159" spans="1:5" s="30" customFormat="1" ht="37.5" hidden="1" x14ac:dyDescent="0.3">
      <c r="A159" s="20" t="s">
        <v>171</v>
      </c>
      <c r="B159" s="21" t="s">
        <v>273</v>
      </c>
      <c r="C159" s="27">
        <v>34000</v>
      </c>
      <c r="D159" s="27">
        <v>35000</v>
      </c>
      <c r="E159" s="27">
        <v>36000</v>
      </c>
    </row>
    <row r="160" spans="1:5" x14ac:dyDescent="0.3">
      <c r="A160" s="10" t="s">
        <v>274</v>
      </c>
      <c r="B160" s="6" t="s">
        <v>275</v>
      </c>
      <c r="C160" s="11">
        <f t="shared" ref="C160:E160" si="67">SUM(C161)</f>
        <v>610000</v>
      </c>
      <c r="D160" s="11">
        <f t="shared" si="67"/>
        <v>569000</v>
      </c>
      <c r="E160" s="11">
        <f t="shared" si="67"/>
        <v>574000</v>
      </c>
    </row>
    <row r="161" spans="1:5" x14ac:dyDescent="0.3">
      <c r="A161" s="10" t="s">
        <v>276</v>
      </c>
      <c r="B161" s="6" t="s">
        <v>277</v>
      </c>
      <c r="C161" s="11">
        <f>SUM(C162,C164,C166)</f>
        <v>610000</v>
      </c>
      <c r="D161" s="11">
        <f t="shared" ref="D161:E161" si="68">SUM(D162,D164,D166)</f>
        <v>569000</v>
      </c>
      <c r="E161" s="11">
        <f t="shared" si="68"/>
        <v>574000</v>
      </c>
    </row>
    <row r="162" spans="1:5" ht="44.25" customHeight="1" x14ac:dyDescent="0.3">
      <c r="A162" s="10" t="s">
        <v>278</v>
      </c>
      <c r="B162" s="6" t="s">
        <v>279</v>
      </c>
      <c r="C162" s="11">
        <f>SUM(C163)</f>
        <v>358000</v>
      </c>
      <c r="D162" s="11">
        <f t="shared" ref="D162:E162" si="69">SUM(D163)</f>
        <v>324000</v>
      </c>
      <c r="E162" s="11">
        <f t="shared" si="69"/>
        <v>315000</v>
      </c>
    </row>
    <row r="163" spans="1:5" s="30" customFormat="1" ht="37.5" hidden="1" x14ac:dyDescent="0.3">
      <c r="A163" s="20" t="s">
        <v>146</v>
      </c>
      <c r="B163" s="21" t="s">
        <v>280</v>
      </c>
      <c r="C163" s="27">
        <v>358000</v>
      </c>
      <c r="D163" s="27">
        <v>324000</v>
      </c>
      <c r="E163" s="27">
        <v>315000</v>
      </c>
    </row>
    <row r="164" spans="1:5" ht="42" customHeight="1" x14ac:dyDescent="0.3">
      <c r="A164" s="10" t="s">
        <v>281</v>
      </c>
      <c r="B164" s="6" t="s">
        <v>282</v>
      </c>
      <c r="C164" s="11">
        <f t="shared" ref="C164:E164" si="70">SUM(C165)</f>
        <v>76000</v>
      </c>
      <c r="D164" s="11">
        <f t="shared" si="70"/>
        <v>76000</v>
      </c>
      <c r="E164" s="11">
        <f t="shared" si="70"/>
        <v>76000</v>
      </c>
    </row>
    <row r="165" spans="1:5" s="22" customFormat="1" ht="37.5" hidden="1" x14ac:dyDescent="0.3">
      <c r="A165" s="20" t="s">
        <v>146</v>
      </c>
      <c r="B165" s="21" t="s">
        <v>283</v>
      </c>
      <c r="C165" s="27">
        <v>76000</v>
      </c>
      <c r="D165" s="27">
        <v>76000</v>
      </c>
      <c r="E165" s="27">
        <v>76000</v>
      </c>
    </row>
    <row r="166" spans="1:5" ht="42" customHeight="1" x14ac:dyDescent="0.3">
      <c r="A166" s="10" t="s">
        <v>284</v>
      </c>
      <c r="B166" s="6" t="s">
        <v>285</v>
      </c>
      <c r="C166" s="11">
        <f>SUM(C167)</f>
        <v>176000</v>
      </c>
      <c r="D166" s="11">
        <f t="shared" ref="D166:E166" si="71">SUM(D167)</f>
        <v>169000</v>
      </c>
      <c r="E166" s="11">
        <f t="shared" si="71"/>
        <v>183000</v>
      </c>
    </row>
    <row r="167" spans="1:5" s="22" customFormat="1" ht="24.75" hidden="1" customHeight="1" x14ac:dyDescent="0.3">
      <c r="A167" s="20" t="s">
        <v>286</v>
      </c>
      <c r="B167" s="21" t="s">
        <v>287</v>
      </c>
      <c r="C167" s="27">
        <v>176000</v>
      </c>
      <c r="D167" s="27">
        <v>169000</v>
      </c>
      <c r="E167" s="27">
        <v>183000</v>
      </c>
    </row>
    <row r="168" spans="1:5" ht="26.25" customHeight="1" x14ac:dyDescent="0.3">
      <c r="A168" s="10" t="s">
        <v>288</v>
      </c>
      <c r="B168" s="6" t="s">
        <v>289</v>
      </c>
      <c r="C168" s="11">
        <f>SUM(C169,C176)</f>
        <v>256583000</v>
      </c>
      <c r="D168" s="11">
        <f>SUM(D169,D176)</f>
        <v>133587000</v>
      </c>
      <c r="E168" s="11">
        <f>SUM(E169,E176)</f>
        <v>126616000</v>
      </c>
    </row>
    <row r="169" spans="1:5" ht="79.5" customHeight="1" x14ac:dyDescent="0.3">
      <c r="A169" s="10" t="s">
        <v>290</v>
      </c>
      <c r="B169" s="6" t="s">
        <v>291</v>
      </c>
      <c r="C169" s="11">
        <f t="shared" ref="C169:E169" si="72">SUM(C170,C173)</f>
        <v>66074000</v>
      </c>
      <c r="D169" s="11">
        <f t="shared" si="72"/>
        <v>47160000</v>
      </c>
      <c r="E169" s="11">
        <f t="shared" si="72"/>
        <v>40189000</v>
      </c>
    </row>
    <row r="170" spans="1:5" ht="80.25" customHeight="1" x14ac:dyDescent="0.3">
      <c r="A170" s="10" t="s">
        <v>292</v>
      </c>
      <c r="B170" s="6" t="s">
        <v>293</v>
      </c>
      <c r="C170" s="11">
        <f t="shared" ref="C170:E171" si="73">SUM(C171)</f>
        <v>65093000</v>
      </c>
      <c r="D170" s="11">
        <f t="shared" si="73"/>
        <v>43585000</v>
      </c>
      <c r="E170" s="11">
        <f t="shared" si="73"/>
        <v>36371000</v>
      </c>
    </row>
    <row r="171" spans="1:5" ht="81.75" customHeight="1" x14ac:dyDescent="0.3">
      <c r="A171" s="10" t="s">
        <v>294</v>
      </c>
      <c r="B171" s="6" t="s">
        <v>295</v>
      </c>
      <c r="C171" s="11">
        <f t="shared" si="73"/>
        <v>65093000</v>
      </c>
      <c r="D171" s="11">
        <f t="shared" si="73"/>
        <v>43585000</v>
      </c>
      <c r="E171" s="11">
        <f t="shared" si="73"/>
        <v>36371000</v>
      </c>
    </row>
    <row r="172" spans="1:5" s="22" customFormat="1" ht="31.5" hidden="1" x14ac:dyDescent="0.3">
      <c r="A172" s="20" t="s">
        <v>163</v>
      </c>
      <c r="B172" s="21" t="s">
        <v>296</v>
      </c>
      <c r="C172" s="37">
        <v>65093000</v>
      </c>
      <c r="D172" s="37">
        <v>43585000</v>
      </c>
      <c r="E172" s="37">
        <v>36371000</v>
      </c>
    </row>
    <row r="173" spans="1:5" ht="79.5" customHeight="1" x14ac:dyDescent="0.3">
      <c r="A173" s="10" t="s">
        <v>297</v>
      </c>
      <c r="B173" s="6" t="s">
        <v>298</v>
      </c>
      <c r="C173" s="11">
        <f>SUM(C174)</f>
        <v>981000</v>
      </c>
      <c r="D173" s="11">
        <f t="shared" ref="D173:E173" si="74">SUM(D174)</f>
        <v>3575000</v>
      </c>
      <c r="E173" s="11">
        <f t="shared" si="74"/>
        <v>3818000</v>
      </c>
    </row>
    <row r="174" spans="1:5" ht="78" customHeight="1" x14ac:dyDescent="0.3">
      <c r="A174" s="10" t="s">
        <v>299</v>
      </c>
      <c r="B174" s="6" t="s">
        <v>300</v>
      </c>
      <c r="C174" s="11">
        <f t="shared" ref="C174:E174" si="75">SUM(C175)</f>
        <v>981000</v>
      </c>
      <c r="D174" s="11">
        <f t="shared" si="75"/>
        <v>3575000</v>
      </c>
      <c r="E174" s="11">
        <f t="shared" si="75"/>
        <v>3818000</v>
      </c>
    </row>
    <row r="175" spans="1:5" s="22" customFormat="1" ht="31.5" hidden="1" x14ac:dyDescent="0.3">
      <c r="A175" s="20" t="s">
        <v>163</v>
      </c>
      <c r="B175" s="21" t="s">
        <v>301</v>
      </c>
      <c r="C175" s="37">
        <v>981000</v>
      </c>
      <c r="D175" s="37">
        <v>3575000</v>
      </c>
      <c r="E175" s="37">
        <v>3818000</v>
      </c>
    </row>
    <row r="176" spans="1:5" ht="37.5" x14ac:dyDescent="0.3">
      <c r="A176" s="10" t="s">
        <v>302</v>
      </c>
      <c r="B176" s="6" t="s">
        <v>303</v>
      </c>
      <c r="C176" s="11">
        <f t="shared" ref="C176:E176" si="76">SUM(C177,C180)</f>
        <v>190509000</v>
      </c>
      <c r="D176" s="11">
        <f t="shared" si="76"/>
        <v>86427000</v>
      </c>
      <c r="E176" s="11">
        <f t="shared" si="76"/>
        <v>86427000</v>
      </c>
    </row>
    <row r="177" spans="1:5" ht="37.5" x14ac:dyDescent="0.3">
      <c r="A177" s="10" t="s">
        <v>304</v>
      </c>
      <c r="B177" s="6" t="s">
        <v>305</v>
      </c>
      <c r="C177" s="11">
        <f t="shared" ref="C177:E178" si="77">SUM(C178)</f>
        <v>167909000</v>
      </c>
      <c r="D177" s="11">
        <f t="shared" si="77"/>
        <v>79038000</v>
      </c>
      <c r="E177" s="11">
        <f t="shared" si="77"/>
        <v>79038000</v>
      </c>
    </row>
    <row r="178" spans="1:5" ht="37.5" x14ac:dyDescent="0.3">
      <c r="A178" s="10" t="s">
        <v>306</v>
      </c>
      <c r="B178" s="6" t="s">
        <v>307</v>
      </c>
      <c r="C178" s="11">
        <f t="shared" si="77"/>
        <v>167909000</v>
      </c>
      <c r="D178" s="11">
        <f t="shared" si="77"/>
        <v>79038000</v>
      </c>
      <c r="E178" s="11">
        <f t="shared" si="77"/>
        <v>79038000</v>
      </c>
    </row>
    <row r="179" spans="1:5" s="22" customFormat="1" ht="37.5" hidden="1" x14ac:dyDescent="0.3">
      <c r="A179" s="20" t="s">
        <v>171</v>
      </c>
      <c r="B179" s="21" t="s">
        <v>308</v>
      </c>
      <c r="C179" s="37">
        <v>167909000</v>
      </c>
      <c r="D179" s="37">
        <v>79038000</v>
      </c>
      <c r="E179" s="37">
        <v>79038000</v>
      </c>
    </row>
    <row r="180" spans="1:5" ht="43.5" customHeight="1" x14ac:dyDescent="0.3">
      <c r="A180" s="10" t="s">
        <v>309</v>
      </c>
      <c r="B180" s="6" t="s">
        <v>310</v>
      </c>
      <c r="C180" s="11">
        <f t="shared" ref="C180:E180" si="78">SUM(C181)</f>
        <v>22600000</v>
      </c>
      <c r="D180" s="11">
        <f t="shared" si="78"/>
        <v>7389000</v>
      </c>
      <c r="E180" s="11">
        <f t="shared" si="78"/>
        <v>7389000</v>
      </c>
    </row>
    <row r="181" spans="1:5" ht="41.25" customHeight="1" x14ac:dyDescent="0.3">
      <c r="A181" s="10" t="s">
        <v>311</v>
      </c>
      <c r="B181" s="6" t="s">
        <v>312</v>
      </c>
      <c r="C181" s="11">
        <f t="shared" ref="C181:E181" si="79">SUM(C182:C183)</f>
        <v>22600000</v>
      </c>
      <c r="D181" s="11">
        <f t="shared" si="79"/>
        <v>7389000</v>
      </c>
      <c r="E181" s="11">
        <f t="shared" si="79"/>
        <v>7389000</v>
      </c>
    </row>
    <row r="182" spans="1:5" s="22" customFormat="1" ht="31.5" hidden="1" x14ac:dyDescent="0.3">
      <c r="A182" s="20" t="s">
        <v>163</v>
      </c>
      <c r="B182" s="21" t="s">
        <v>313</v>
      </c>
      <c r="C182" s="37">
        <v>17502000</v>
      </c>
      <c r="D182" s="37">
        <v>2839000</v>
      </c>
      <c r="E182" s="37">
        <v>2839000</v>
      </c>
    </row>
    <row r="183" spans="1:5" s="22" customFormat="1" ht="37.5" hidden="1" x14ac:dyDescent="0.3">
      <c r="A183" s="20" t="s">
        <v>171</v>
      </c>
      <c r="B183" s="21" t="s">
        <v>314</v>
      </c>
      <c r="C183" s="37">
        <v>5098000</v>
      </c>
      <c r="D183" s="37">
        <v>4550000</v>
      </c>
      <c r="E183" s="37">
        <v>4550000</v>
      </c>
    </row>
    <row r="184" spans="1:5" s="22" customFormat="1" ht="27" customHeight="1" x14ac:dyDescent="0.3">
      <c r="A184" s="10" t="s">
        <v>315</v>
      </c>
      <c r="B184" s="6" t="s">
        <v>316</v>
      </c>
      <c r="C184" s="11">
        <f>SUM(C185)</f>
        <v>3677000</v>
      </c>
      <c r="D184" s="11">
        <f t="shared" ref="D184:E185" si="80">SUM(D185)</f>
        <v>2101000</v>
      </c>
      <c r="E184" s="11">
        <f t="shared" si="80"/>
        <v>2634000</v>
      </c>
    </row>
    <row r="185" spans="1:5" s="22" customFormat="1" ht="42.75" customHeight="1" x14ac:dyDescent="0.3">
      <c r="A185" s="10" t="s">
        <v>317</v>
      </c>
      <c r="B185" s="6" t="s">
        <v>318</v>
      </c>
      <c r="C185" s="11">
        <f>SUM(C186)</f>
        <v>3677000</v>
      </c>
      <c r="D185" s="11">
        <f t="shared" si="80"/>
        <v>2101000</v>
      </c>
      <c r="E185" s="11">
        <f t="shared" si="80"/>
        <v>2634000</v>
      </c>
    </row>
    <row r="186" spans="1:5" s="22" customFormat="1" ht="42" customHeight="1" x14ac:dyDescent="0.3">
      <c r="A186" s="10" t="s">
        <v>319</v>
      </c>
      <c r="B186" s="6" t="s">
        <v>320</v>
      </c>
      <c r="C186" s="11">
        <f>SUM(C187:C188)</f>
        <v>3677000</v>
      </c>
      <c r="D186" s="11">
        <f t="shared" ref="D186:E186" si="81">SUM(D187:D188)</f>
        <v>2101000</v>
      </c>
      <c r="E186" s="11">
        <f t="shared" si="81"/>
        <v>2634000</v>
      </c>
    </row>
    <row r="187" spans="1:5" s="22" customFormat="1" ht="22.5" hidden="1" customHeight="1" x14ac:dyDescent="0.3">
      <c r="A187" s="20" t="s">
        <v>269</v>
      </c>
      <c r="B187" s="38" t="s">
        <v>321</v>
      </c>
      <c r="C187" s="37">
        <v>1602000</v>
      </c>
      <c r="D187" s="37">
        <v>802000</v>
      </c>
      <c r="E187" s="37">
        <v>1291000</v>
      </c>
    </row>
    <row r="188" spans="1:5" s="22" customFormat="1" ht="31.5" hidden="1" x14ac:dyDescent="0.3">
      <c r="A188" s="20" t="s">
        <v>271</v>
      </c>
      <c r="B188" s="38" t="s">
        <v>322</v>
      </c>
      <c r="C188" s="37">
        <v>2075000</v>
      </c>
      <c r="D188" s="37">
        <v>1299000</v>
      </c>
      <c r="E188" s="37">
        <v>1343000</v>
      </c>
    </row>
    <row r="189" spans="1:5" ht="24" customHeight="1" x14ac:dyDescent="0.3">
      <c r="A189" s="10" t="s">
        <v>323</v>
      </c>
      <c r="B189" s="6" t="s">
        <v>324</v>
      </c>
      <c r="C189" s="11">
        <f>SUM(C190,C335,C339,C344,C355,C368)</f>
        <v>15445000</v>
      </c>
      <c r="D189" s="11">
        <f>SUM(D190,D335,D339,D344,D355,D368)</f>
        <v>12249000</v>
      </c>
      <c r="E189" s="11">
        <f>SUM(E190,E335,E339,E344,E355,E368)</f>
        <v>11439000</v>
      </c>
    </row>
    <row r="190" spans="1:5" ht="37.5" x14ac:dyDescent="0.3">
      <c r="A190" s="10" t="s">
        <v>325</v>
      </c>
      <c r="B190" s="6" t="s">
        <v>326</v>
      </c>
      <c r="C190" s="11">
        <f>SUM(C191,C204,C222,C237,C246,C250,C254,C258,C270,C282,C290,C315)</f>
        <v>4174000</v>
      </c>
      <c r="D190" s="11">
        <f>SUM(D191,D204,D222,D237,D246,D250,D254,D258,D270,D282,D290,D315)</f>
        <v>4174000</v>
      </c>
      <c r="E190" s="11">
        <f>SUM(E191,E204,E222,E237,E246,E250,E254,E258,E270,E282,E290,E315)</f>
        <v>4174000</v>
      </c>
    </row>
    <row r="191" spans="1:5" ht="56.25" x14ac:dyDescent="0.3">
      <c r="A191" s="10" t="s">
        <v>327</v>
      </c>
      <c r="B191" s="6" t="s">
        <v>328</v>
      </c>
      <c r="C191" s="11">
        <f t="shared" ref="C191:E191" si="82">SUM(C192)</f>
        <v>166000</v>
      </c>
      <c r="D191" s="11">
        <f t="shared" si="82"/>
        <v>166000</v>
      </c>
      <c r="E191" s="11">
        <f t="shared" si="82"/>
        <v>166000</v>
      </c>
    </row>
    <row r="192" spans="1:5" ht="75" x14ac:dyDescent="0.3">
      <c r="A192" s="10" t="s">
        <v>329</v>
      </c>
      <c r="B192" s="6" t="s">
        <v>330</v>
      </c>
      <c r="C192" s="11">
        <f>SUM(C193,C195,C197,C199,C201)</f>
        <v>166000</v>
      </c>
      <c r="D192" s="11">
        <f t="shared" ref="D192:E192" si="83">SUM(D193,D195,D197,D199,D201)</f>
        <v>166000</v>
      </c>
      <c r="E192" s="11">
        <f t="shared" si="83"/>
        <v>166000</v>
      </c>
    </row>
    <row r="193" spans="1:5" ht="100.5" customHeight="1" x14ac:dyDescent="0.3">
      <c r="A193" s="10" t="s">
        <v>331</v>
      </c>
      <c r="B193" s="6" t="s">
        <v>332</v>
      </c>
      <c r="C193" s="11">
        <f t="shared" ref="C193:E193" si="84">SUM(C194)</f>
        <v>33000</v>
      </c>
      <c r="D193" s="11">
        <f t="shared" si="84"/>
        <v>33000</v>
      </c>
      <c r="E193" s="11">
        <f t="shared" si="84"/>
        <v>33000</v>
      </c>
    </row>
    <row r="194" spans="1:5" s="22" customFormat="1" ht="31.5" hidden="1" x14ac:dyDescent="0.3">
      <c r="A194" s="20" t="s">
        <v>333</v>
      </c>
      <c r="B194" s="21" t="s">
        <v>334</v>
      </c>
      <c r="C194" s="37">
        <v>33000</v>
      </c>
      <c r="D194" s="37">
        <v>33000</v>
      </c>
      <c r="E194" s="37">
        <v>33000</v>
      </c>
    </row>
    <row r="195" spans="1:5" s="39" customFormat="1" ht="100.5" customHeight="1" x14ac:dyDescent="0.3">
      <c r="A195" s="10" t="s">
        <v>335</v>
      </c>
      <c r="B195" s="6" t="s">
        <v>336</v>
      </c>
      <c r="C195" s="11">
        <f t="shared" ref="C195:E197" si="85">SUM(C196)</f>
        <v>61000</v>
      </c>
      <c r="D195" s="11">
        <f t="shared" si="85"/>
        <v>61000</v>
      </c>
      <c r="E195" s="11">
        <f t="shared" si="85"/>
        <v>61000</v>
      </c>
    </row>
    <row r="196" spans="1:5" s="22" customFormat="1" ht="31.5" hidden="1" x14ac:dyDescent="0.3">
      <c r="A196" s="20" t="s">
        <v>337</v>
      </c>
      <c r="B196" s="21" t="s">
        <v>338</v>
      </c>
      <c r="C196" s="37">
        <v>61000</v>
      </c>
      <c r="D196" s="37">
        <v>61000</v>
      </c>
      <c r="E196" s="37">
        <v>61000</v>
      </c>
    </row>
    <row r="197" spans="1:5" s="39" customFormat="1" ht="81" customHeight="1" x14ac:dyDescent="0.3">
      <c r="A197" s="10" t="s">
        <v>339</v>
      </c>
      <c r="B197" s="6" t="s">
        <v>340</v>
      </c>
      <c r="C197" s="11">
        <f t="shared" si="85"/>
        <v>18000</v>
      </c>
      <c r="D197" s="11">
        <f t="shared" si="85"/>
        <v>18000</v>
      </c>
      <c r="E197" s="11">
        <f t="shared" si="85"/>
        <v>18000</v>
      </c>
    </row>
    <row r="198" spans="1:5" s="22" customFormat="1" ht="31.5" hidden="1" x14ac:dyDescent="0.3">
      <c r="A198" s="20" t="s">
        <v>333</v>
      </c>
      <c r="B198" s="21" t="s">
        <v>341</v>
      </c>
      <c r="C198" s="37">
        <v>18000</v>
      </c>
      <c r="D198" s="37">
        <v>18000</v>
      </c>
      <c r="E198" s="37">
        <v>18000</v>
      </c>
    </row>
    <row r="199" spans="1:5" s="22" customFormat="1" ht="117" customHeight="1" x14ac:dyDescent="0.3">
      <c r="A199" s="10" t="s">
        <v>342</v>
      </c>
      <c r="B199" s="40" t="s">
        <v>343</v>
      </c>
      <c r="C199" s="41">
        <f t="shared" ref="C199:E199" si="86">SUM(C200)</f>
        <v>25000</v>
      </c>
      <c r="D199" s="41">
        <f t="shared" si="86"/>
        <v>25000</v>
      </c>
      <c r="E199" s="41">
        <f t="shared" si="86"/>
        <v>25000</v>
      </c>
    </row>
    <row r="200" spans="1:5" s="22" customFormat="1" ht="26.25" hidden="1" customHeight="1" x14ac:dyDescent="0.3">
      <c r="A200" s="20" t="s">
        <v>333</v>
      </c>
      <c r="B200" s="38" t="s">
        <v>344</v>
      </c>
      <c r="C200" s="37">
        <v>25000</v>
      </c>
      <c r="D200" s="37">
        <v>25000</v>
      </c>
      <c r="E200" s="37">
        <v>25000</v>
      </c>
    </row>
    <row r="201" spans="1:5" ht="79.5" customHeight="1" x14ac:dyDescent="0.3">
      <c r="A201" s="10" t="s">
        <v>345</v>
      </c>
      <c r="B201" s="6" t="s">
        <v>346</v>
      </c>
      <c r="C201" s="11">
        <f t="shared" ref="C201:E201" si="87">SUM(C202:C203)</f>
        <v>29000</v>
      </c>
      <c r="D201" s="11">
        <f t="shared" si="87"/>
        <v>29000</v>
      </c>
      <c r="E201" s="11">
        <f t="shared" si="87"/>
        <v>29000</v>
      </c>
    </row>
    <row r="202" spans="1:5" s="22" customFormat="1" ht="24" hidden="1" customHeight="1" x14ac:dyDescent="0.3">
      <c r="A202" s="20" t="s">
        <v>337</v>
      </c>
      <c r="B202" s="38" t="s">
        <v>347</v>
      </c>
      <c r="C202" s="37">
        <v>5000</v>
      </c>
      <c r="D202" s="37">
        <v>5000</v>
      </c>
      <c r="E202" s="37">
        <v>5000</v>
      </c>
    </row>
    <row r="203" spans="1:5" s="22" customFormat="1" ht="25.5" hidden="1" customHeight="1" x14ac:dyDescent="0.3">
      <c r="A203" s="20" t="s">
        <v>333</v>
      </c>
      <c r="B203" s="38" t="s">
        <v>348</v>
      </c>
      <c r="C203" s="37">
        <v>24000</v>
      </c>
      <c r="D203" s="37">
        <v>24000</v>
      </c>
      <c r="E203" s="37">
        <v>24000</v>
      </c>
    </row>
    <row r="204" spans="1:5" ht="80.25" customHeight="1" x14ac:dyDescent="0.3">
      <c r="A204" s="10" t="s">
        <v>349</v>
      </c>
      <c r="B204" s="6" t="s">
        <v>350</v>
      </c>
      <c r="C204" s="11">
        <f t="shared" ref="C204:E204" si="88">SUM(C205)</f>
        <v>430000</v>
      </c>
      <c r="D204" s="11">
        <f t="shared" si="88"/>
        <v>430000</v>
      </c>
      <c r="E204" s="11">
        <f t="shared" si="88"/>
        <v>430000</v>
      </c>
    </row>
    <row r="205" spans="1:5" ht="100.5" customHeight="1" x14ac:dyDescent="0.3">
      <c r="A205" s="10" t="s">
        <v>351</v>
      </c>
      <c r="B205" s="6" t="s">
        <v>352</v>
      </c>
      <c r="C205" s="11">
        <f>SUM(C206,C208,C210,C212,C214,C216,C219)</f>
        <v>430000</v>
      </c>
      <c r="D205" s="11">
        <f t="shared" ref="D205:E205" si="89">SUM(D206,D208,D210,D212,D214,D216,D219)</f>
        <v>430000</v>
      </c>
      <c r="E205" s="11">
        <f t="shared" si="89"/>
        <v>430000</v>
      </c>
    </row>
    <row r="206" spans="1:5" ht="126.75" customHeight="1" x14ac:dyDescent="0.3">
      <c r="A206" s="10" t="s">
        <v>353</v>
      </c>
      <c r="B206" s="6" t="s">
        <v>354</v>
      </c>
      <c r="C206" s="11">
        <f t="shared" ref="C206:E206" si="90">SUM(C207)</f>
        <v>2000</v>
      </c>
      <c r="D206" s="11">
        <f t="shared" si="90"/>
        <v>2000</v>
      </c>
      <c r="E206" s="11">
        <f t="shared" si="90"/>
        <v>2000</v>
      </c>
    </row>
    <row r="207" spans="1:5" s="22" customFormat="1" ht="31.5" hidden="1" x14ac:dyDescent="0.3">
      <c r="A207" s="20" t="s">
        <v>337</v>
      </c>
      <c r="B207" s="21" t="s">
        <v>355</v>
      </c>
      <c r="C207" s="37">
        <v>2000</v>
      </c>
      <c r="D207" s="37">
        <v>2000</v>
      </c>
      <c r="E207" s="37">
        <v>2000</v>
      </c>
    </row>
    <row r="208" spans="1:5" ht="159.75" customHeight="1" x14ac:dyDescent="0.3">
      <c r="A208" s="36" t="s">
        <v>356</v>
      </c>
      <c r="B208" s="6" t="s">
        <v>357</v>
      </c>
      <c r="C208" s="11">
        <f t="shared" ref="C208:E208" si="91">SUM(C209)</f>
        <v>37000</v>
      </c>
      <c r="D208" s="11">
        <f t="shared" si="91"/>
        <v>37000</v>
      </c>
      <c r="E208" s="11">
        <f t="shared" si="91"/>
        <v>37000</v>
      </c>
    </row>
    <row r="209" spans="1:5" s="22" customFormat="1" ht="31.5" hidden="1" x14ac:dyDescent="0.3">
      <c r="A209" s="20" t="s">
        <v>333</v>
      </c>
      <c r="B209" s="21" t="s">
        <v>358</v>
      </c>
      <c r="C209" s="37">
        <v>37000</v>
      </c>
      <c r="D209" s="37">
        <v>37000</v>
      </c>
      <c r="E209" s="37">
        <v>37000</v>
      </c>
    </row>
    <row r="210" spans="1:5" ht="121.5" customHeight="1" x14ac:dyDescent="0.3">
      <c r="A210" s="10" t="s">
        <v>359</v>
      </c>
      <c r="B210" s="6" t="s">
        <v>360</v>
      </c>
      <c r="C210" s="11">
        <f t="shared" ref="C210:E210" si="92">SUM(C211)</f>
        <v>102000</v>
      </c>
      <c r="D210" s="11">
        <f t="shared" si="92"/>
        <v>102000</v>
      </c>
      <c r="E210" s="11">
        <f t="shared" si="92"/>
        <v>102000</v>
      </c>
    </row>
    <row r="211" spans="1:5" s="22" customFormat="1" ht="31.5" hidden="1" x14ac:dyDescent="0.3">
      <c r="A211" s="20" t="s">
        <v>361</v>
      </c>
      <c r="B211" s="21" t="s">
        <v>362</v>
      </c>
      <c r="C211" s="37">
        <v>102000</v>
      </c>
      <c r="D211" s="37">
        <v>102000</v>
      </c>
      <c r="E211" s="37">
        <v>102000</v>
      </c>
    </row>
    <row r="212" spans="1:5" ht="110.25" customHeight="1" x14ac:dyDescent="0.3">
      <c r="A212" s="10" t="s">
        <v>363</v>
      </c>
      <c r="B212" s="40" t="s">
        <v>364</v>
      </c>
      <c r="C212" s="11">
        <f t="shared" ref="C212:E212" si="93">SUM(C213)</f>
        <v>2000</v>
      </c>
      <c r="D212" s="11">
        <f t="shared" si="93"/>
        <v>2000</v>
      </c>
      <c r="E212" s="11">
        <f t="shared" si="93"/>
        <v>2000</v>
      </c>
    </row>
    <row r="213" spans="1:5" s="22" customFormat="1" ht="21.75" hidden="1" customHeight="1" x14ac:dyDescent="0.3">
      <c r="A213" s="20" t="s">
        <v>337</v>
      </c>
      <c r="B213" s="38" t="s">
        <v>365</v>
      </c>
      <c r="C213" s="37">
        <v>2000</v>
      </c>
      <c r="D213" s="37">
        <v>2000</v>
      </c>
      <c r="E213" s="37">
        <v>2000</v>
      </c>
    </row>
    <row r="214" spans="1:5" s="22" customFormat="1" ht="160.5" customHeight="1" x14ac:dyDescent="0.3">
      <c r="A214" s="10" t="s">
        <v>366</v>
      </c>
      <c r="B214" s="6" t="s">
        <v>367</v>
      </c>
      <c r="C214" s="11">
        <f>SUM(C215)</f>
        <v>40000</v>
      </c>
      <c r="D214" s="11">
        <f t="shared" ref="D214:E214" si="94">SUM(D215)</f>
        <v>40000</v>
      </c>
      <c r="E214" s="11">
        <f t="shared" si="94"/>
        <v>40000</v>
      </c>
    </row>
    <row r="215" spans="1:5" s="22" customFormat="1" ht="31.5" hidden="1" x14ac:dyDescent="0.3">
      <c r="A215" s="20" t="s">
        <v>333</v>
      </c>
      <c r="B215" s="21" t="s">
        <v>368</v>
      </c>
      <c r="C215" s="37">
        <v>40000</v>
      </c>
      <c r="D215" s="37">
        <v>40000</v>
      </c>
      <c r="E215" s="37">
        <v>40000</v>
      </c>
    </row>
    <row r="216" spans="1:5" ht="98.25" customHeight="1" x14ac:dyDescent="0.3">
      <c r="A216" s="10" t="s">
        <v>369</v>
      </c>
      <c r="B216" s="6" t="s">
        <v>370</v>
      </c>
      <c r="C216" s="11">
        <f>SUM(C217:C218)</f>
        <v>218000</v>
      </c>
      <c r="D216" s="11">
        <f t="shared" ref="D216:E216" si="95">SUM(D217:D218)</f>
        <v>218000</v>
      </c>
      <c r="E216" s="11">
        <f t="shared" si="95"/>
        <v>218000</v>
      </c>
    </row>
    <row r="217" spans="1:5" s="22" customFormat="1" ht="22.5" hidden="1" customHeight="1" x14ac:dyDescent="0.3">
      <c r="A217" s="20" t="s">
        <v>337</v>
      </c>
      <c r="B217" s="38" t="s">
        <v>371</v>
      </c>
      <c r="C217" s="37">
        <v>2000</v>
      </c>
      <c r="D217" s="37">
        <v>2000</v>
      </c>
      <c r="E217" s="37">
        <v>2000</v>
      </c>
    </row>
    <row r="218" spans="1:5" s="22" customFormat="1" ht="31.5" hidden="1" x14ac:dyDescent="0.3">
      <c r="A218" s="20" t="s">
        <v>333</v>
      </c>
      <c r="B218" s="38" t="s">
        <v>372</v>
      </c>
      <c r="C218" s="37">
        <v>216000</v>
      </c>
      <c r="D218" s="37">
        <v>216000</v>
      </c>
      <c r="E218" s="37">
        <v>216000</v>
      </c>
    </row>
    <row r="219" spans="1:5" ht="101.25" customHeight="1" x14ac:dyDescent="0.3">
      <c r="A219" s="10" t="s">
        <v>373</v>
      </c>
      <c r="B219" s="6" t="s">
        <v>374</v>
      </c>
      <c r="C219" s="11">
        <f t="shared" ref="C219:E219" si="96">SUM(C220:C221)</f>
        <v>29000</v>
      </c>
      <c r="D219" s="11">
        <f t="shared" si="96"/>
        <v>29000</v>
      </c>
      <c r="E219" s="11">
        <f t="shared" si="96"/>
        <v>29000</v>
      </c>
    </row>
    <row r="220" spans="1:5" s="22" customFormat="1" ht="24" hidden="1" customHeight="1" x14ac:dyDescent="0.3">
      <c r="A220" s="20" t="s">
        <v>337</v>
      </c>
      <c r="B220" s="21" t="s">
        <v>375</v>
      </c>
      <c r="C220" s="37">
        <v>25000</v>
      </c>
      <c r="D220" s="37">
        <v>25000</v>
      </c>
      <c r="E220" s="37">
        <v>25000</v>
      </c>
    </row>
    <row r="221" spans="1:5" s="22" customFormat="1" ht="22.5" hidden="1" customHeight="1" x14ac:dyDescent="0.3">
      <c r="A221" s="20" t="s">
        <v>333</v>
      </c>
      <c r="B221" s="21" t="s">
        <v>376</v>
      </c>
      <c r="C221" s="37">
        <v>4000</v>
      </c>
      <c r="D221" s="37">
        <v>4000</v>
      </c>
      <c r="E221" s="37">
        <v>4000</v>
      </c>
    </row>
    <row r="222" spans="1:5" ht="61.5" customHeight="1" x14ac:dyDescent="0.3">
      <c r="A222" s="10" t="s">
        <v>377</v>
      </c>
      <c r="B222" s="6" t="s">
        <v>378</v>
      </c>
      <c r="C222" s="11">
        <f>SUM(C223,C234)</f>
        <v>268000</v>
      </c>
      <c r="D222" s="11">
        <f t="shared" ref="D222:E222" si="97">SUM(D223,D234)</f>
        <v>268000</v>
      </c>
      <c r="E222" s="11">
        <f t="shared" si="97"/>
        <v>268000</v>
      </c>
    </row>
    <row r="223" spans="1:5" ht="81.75" customHeight="1" x14ac:dyDescent="0.3">
      <c r="A223" s="10" t="s">
        <v>379</v>
      </c>
      <c r="B223" s="6" t="s">
        <v>380</v>
      </c>
      <c r="C223" s="11">
        <f>SUM(C224,C227,C229,C232)</f>
        <v>253000</v>
      </c>
      <c r="D223" s="11">
        <f t="shared" ref="D223:E223" si="98">SUM(D224,D227,D229,D232)</f>
        <v>253000</v>
      </c>
      <c r="E223" s="11">
        <f t="shared" si="98"/>
        <v>253000</v>
      </c>
    </row>
    <row r="224" spans="1:5" ht="83.25" customHeight="1" x14ac:dyDescent="0.3">
      <c r="A224" s="36" t="s">
        <v>381</v>
      </c>
      <c r="B224" s="6" t="s">
        <v>382</v>
      </c>
      <c r="C224" s="11">
        <f t="shared" ref="C224:E224" si="99">SUM(C225:C226)</f>
        <v>4000</v>
      </c>
      <c r="D224" s="11">
        <f t="shared" si="99"/>
        <v>4000</v>
      </c>
      <c r="E224" s="11">
        <f t="shared" si="99"/>
        <v>4000</v>
      </c>
    </row>
    <row r="225" spans="1:5" s="22" customFormat="1" ht="31.5" hidden="1" x14ac:dyDescent="0.3">
      <c r="A225" s="20" t="s">
        <v>337</v>
      </c>
      <c r="B225" s="21" t="s">
        <v>383</v>
      </c>
      <c r="C225" s="37">
        <v>2000</v>
      </c>
      <c r="D225" s="37">
        <v>2000</v>
      </c>
      <c r="E225" s="37">
        <v>2000</v>
      </c>
    </row>
    <row r="226" spans="1:5" s="22" customFormat="1" ht="31.5" hidden="1" x14ac:dyDescent="0.3">
      <c r="A226" s="20" t="s">
        <v>361</v>
      </c>
      <c r="B226" s="21" t="s">
        <v>384</v>
      </c>
      <c r="C226" s="37">
        <v>2000</v>
      </c>
      <c r="D226" s="37">
        <v>2000</v>
      </c>
      <c r="E226" s="37">
        <v>2000</v>
      </c>
    </row>
    <row r="227" spans="1:5" ht="93.75" x14ac:dyDescent="0.3">
      <c r="A227" s="10" t="s">
        <v>385</v>
      </c>
      <c r="B227" s="6" t="s">
        <v>386</v>
      </c>
      <c r="C227" s="11">
        <f t="shared" ref="C227:E227" si="100">SUM(C228)</f>
        <v>112000</v>
      </c>
      <c r="D227" s="11">
        <f t="shared" si="100"/>
        <v>112000</v>
      </c>
      <c r="E227" s="11">
        <f t="shared" si="100"/>
        <v>112000</v>
      </c>
    </row>
    <row r="228" spans="1:5" s="22" customFormat="1" ht="31.5" hidden="1" x14ac:dyDescent="0.3">
      <c r="A228" s="20" t="s">
        <v>333</v>
      </c>
      <c r="B228" s="21" t="s">
        <v>387</v>
      </c>
      <c r="C228" s="37">
        <v>112000</v>
      </c>
      <c r="D228" s="37">
        <v>112000</v>
      </c>
      <c r="E228" s="37">
        <v>112000</v>
      </c>
    </row>
    <row r="229" spans="1:5" ht="81.75" customHeight="1" x14ac:dyDescent="0.3">
      <c r="A229" s="10" t="s">
        <v>388</v>
      </c>
      <c r="B229" s="6" t="s">
        <v>389</v>
      </c>
      <c r="C229" s="11">
        <f t="shared" ref="C229:E229" si="101">SUM(C230:C231)</f>
        <v>61000</v>
      </c>
      <c r="D229" s="11">
        <f t="shared" si="101"/>
        <v>61000</v>
      </c>
      <c r="E229" s="11">
        <f t="shared" si="101"/>
        <v>61000</v>
      </c>
    </row>
    <row r="230" spans="1:5" s="22" customFormat="1" ht="31.5" hidden="1" x14ac:dyDescent="0.3">
      <c r="A230" s="20" t="s">
        <v>337</v>
      </c>
      <c r="B230" s="21" t="s">
        <v>390</v>
      </c>
      <c r="C230" s="37">
        <v>20000</v>
      </c>
      <c r="D230" s="37">
        <v>20000</v>
      </c>
      <c r="E230" s="37">
        <v>20000</v>
      </c>
    </row>
    <row r="231" spans="1:5" s="22" customFormat="1" ht="31.5" hidden="1" x14ac:dyDescent="0.3">
      <c r="A231" s="20" t="s">
        <v>333</v>
      </c>
      <c r="B231" s="21" t="s">
        <v>391</v>
      </c>
      <c r="C231" s="37">
        <v>41000</v>
      </c>
      <c r="D231" s="37">
        <v>41000</v>
      </c>
      <c r="E231" s="37">
        <v>41000</v>
      </c>
    </row>
    <row r="232" spans="1:5" ht="83.25" customHeight="1" x14ac:dyDescent="0.3">
      <c r="A232" s="10" t="s">
        <v>392</v>
      </c>
      <c r="B232" s="6" t="s">
        <v>393</v>
      </c>
      <c r="C232" s="11">
        <f t="shared" ref="C232:E232" si="102">SUM(C233)</f>
        <v>76000</v>
      </c>
      <c r="D232" s="11">
        <f t="shared" si="102"/>
        <v>76000</v>
      </c>
      <c r="E232" s="11">
        <f t="shared" si="102"/>
        <v>76000</v>
      </c>
    </row>
    <row r="233" spans="1:5" s="22" customFormat="1" ht="24" hidden="1" customHeight="1" x14ac:dyDescent="0.3">
      <c r="A233" s="20" t="s">
        <v>333</v>
      </c>
      <c r="B233" s="21" t="s">
        <v>394</v>
      </c>
      <c r="C233" s="37">
        <v>76000</v>
      </c>
      <c r="D233" s="37">
        <v>76000</v>
      </c>
      <c r="E233" s="37">
        <v>76000</v>
      </c>
    </row>
    <row r="234" spans="1:5" ht="66.75" customHeight="1" x14ac:dyDescent="0.3">
      <c r="A234" s="10" t="s">
        <v>395</v>
      </c>
      <c r="B234" s="6" t="s">
        <v>396</v>
      </c>
      <c r="C234" s="11">
        <f>SUM(C235)</f>
        <v>15000</v>
      </c>
      <c r="D234" s="11">
        <f t="shared" ref="D234:E234" si="103">SUM(D235)</f>
        <v>15000</v>
      </c>
      <c r="E234" s="11">
        <f t="shared" si="103"/>
        <v>15000</v>
      </c>
    </row>
    <row r="235" spans="1:5" ht="75" x14ac:dyDescent="0.3">
      <c r="A235" s="10" t="s">
        <v>397</v>
      </c>
      <c r="B235" s="6" t="s">
        <v>398</v>
      </c>
      <c r="C235" s="11">
        <f t="shared" ref="C235:E235" si="104">SUM(C236)</f>
        <v>15000</v>
      </c>
      <c r="D235" s="11">
        <f t="shared" si="104"/>
        <v>15000</v>
      </c>
      <c r="E235" s="11">
        <f t="shared" si="104"/>
        <v>15000</v>
      </c>
    </row>
    <row r="236" spans="1:5" s="22" customFormat="1" ht="37.5" hidden="1" x14ac:dyDescent="0.3">
      <c r="A236" s="20" t="s">
        <v>171</v>
      </c>
      <c r="B236" s="21" t="s">
        <v>399</v>
      </c>
      <c r="C236" s="37">
        <v>15000</v>
      </c>
      <c r="D236" s="37">
        <v>15000</v>
      </c>
      <c r="E236" s="37">
        <v>15000</v>
      </c>
    </row>
    <row r="237" spans="1:5" ht="56.25" x14ac:dyDescent="0.3">
      <c r="A237" s="10" t="s">
        <v>400</v>
      </c>
      <c r="B237" s="6" t="s">
        <v>401</v>
      </c>
      <c r="C237" s="11">
        <f>SUM(C238,C243)</f>
        <v>55000</v>
      </c>
      <c r="D237" s="11">
        <f t="shared" ref="D237:E237" si="105">SUM(D238,D243)</f>
        <v>55000</v>
      </c>
      <c r="E237" s="11">
        <f t="shared" si="105"/>
        <v>55000</v>
      </c>
    </row>
    <row r="238" spans="1:5" ht="81.75" customHeight="1" x14ac:dyDescent="0.3">
      <c r="A238" s="10" t="s">
        <v>402</v>
      </c>
      <c r="B238" s="6" t="s">
        <v>403</v>
      </c>
      <c r="C238" s="11">
        <f>SUM(C239,C241)</f>
        <v>15000</v>
      </c>
      <c r="D238" s="11">
        <f t="shared" ref="D238:E238" si="106">SUM(D239,D241)</f>
        <v>15000</v>
      </c>
      <c r="E238" s="11">
        <f t="shared" si="106"/>
        <v>15000</v>
      </c>
    </row>
    <row r="239" spans="1:5" ht="104.25" customHeight="1" x14ac:dyDescent="0.3">
      <c r="A239" s="10" t="s">
        <v>404</v>
      </c>
      <c r="B239" s="6" t="s">
        <v>405</v>
      </c>
      <c r="C239" s="11">
        <f t="shared" ref="C239:E239" si="107">SUM(C240)</f>
        <v>3000</v>
      </c>
      <c r="D239" s="11">
        <f t="shared" si="107"/>
        <v>3000</v>
      </c>
      <c r="E239" s="11">
        <f t="shared" si="107"/>
        <v>3000</v>
      </c>
    </row>
    <row r="240" spans="1:5" s="22" customFormat="1" ht="24.75" hidden="1" customHeight="1" x14ac:dyDescent="0.3">
      <c r="A240" s="20" t="s">
        <v>333</v>
      </c>
      <c r="B240" s="21" t="s">
        <v>406</v>
      </c>
      <c r="C240" s="27">
        <v>3000</v>
      </c>
      <c r="D240" s="27">
        <v>3000</v>
      </c>
      <c r="E240" s="27">
        <v>3000</v>
      </c>
    </row>
    <row r="241" spans="1:5" ht="93.75" x14ac:dyDescent="0.3">
      <c r="A241" s="10" t="s">
        <v>407</v>
      </c>
      <c r="B241" s="6" t="s">
        <v>408</v>
      </c>
      <c r="C241" s="11">
        <f t="shared" ref="C241:E241" si="108">SUM(C242)</f>
        <v>12000</v>
      </c>
      <c r="D241" s="11">
        <f t="shared" si="108"/>
        <v>12000</v>
      </c>
      <c r="E241" s="11">
        <f t="shared" si="108"/>
        <v>12000</v>
      </c>
    </row>
    <row r="242" spans="1:5" s="22" customFormat="1" ht="24.75" hidden="1" customHeight="1" x14ac:dyDescent="0.3">
      <c r="A242" s="20" t="s">
        <v>333</v>
      </c>
      <c r="B242" s="21" t="s">
        <v>409</v>
      </c>
      <c r="C242" s="37">
        <v>12000</v>
      </c>
      <c r="D242" s="37">
        <v>12000</v>
      </c>
      <c r="E242" s="37">
        <v>12000</v>
      </c>
    </row>
    <row r="243" spans="1:5" ht="79.5" customHeight="1" x14ac:dyDescent="0.3">
      <c r="A243" s="10" t="s">
        <v>410</v>
      </c>
      <c r="B243" s="6" t="s">
        <v>411</v>
      </c>
      <c r="C243" s="11">
        <f t="shared" ref="C243:E244" si="109">SUM(C244)</f>
        <v>40000</v>
      </c>
      <c r="D243" s="11">
        <f t="shared" si="109"/>
        <v>40000</v>
      </c>
      <c r="E243" s="11">
        <f t="shared" si="109"/>
        <v>40000</v>
      </c>
    </row>
    <row r="244" spans="1:5" ht="119.25" customHeight="1" x14ac:dyDescent="0.3">
      <c r="A244" s="10" t="s">
        <v>412</v>
      </c>
      <c r="B244" s="6" t="s">
        <v>413</v>
      </c>
      <c r="C244" s="11">
        <f t="shared" si="109"/>
        <v>40000</v>
      </c>
      <c r="D244" s="11">
        <f t="shared" si="109"/>
        <v>40000</v>
      </c>
      <c r="E244" s="11">
        <f t="shared" si="109"/>
        <v>40000</v>
      </c>
    </row>
    <row r="245" spans="1:5" s="22" customFormat="1" ht="37.5" hidden="1" x14ac:dyDescent="0.3">
      <c r="A245" s="20" t="s">
        <v>171</v>
      </c>
      <c r="B245" s="21" t="s">
        <v>414</v>
      </c>
      <c r="C245" s="37">
        <v>40000</v>
      </c>
      <c r="D245" s="37">
        <v>40000</v>
      </c>
      <c r="E245" s="37">
        <v>40000</v>
      </c>
    </row>
    <row r="246" spans="1:5" s="22" customFormat="1" ht="56.25" x14ac:dyDescent="0.3">
      <c r="A246" s="10" t="s">
        <v>415</v>
      </c>
      <c r="B246" s="6" t="s">
        <v>416</v>
      </c>
      <c r="C246" s="41">
        <f t="shared" ref="C246:E248" si="110">SUM(C247)</f>
        <v>3000</v>
      </c>
      <c r="D246" s="41">
        <f t="shared" si="110"/>
        <v>3000</v>
      </c>
      <c r="E246" s="41">
        <f t="shared" si="110"/>
        <v>3000</v>
      </c>
    </row>
    <row r="247" spans="1:5" s="22" customFormat="1" ht="84.75" customHeight="1" x14ac:dyDescent="0.3">
      <c r="A247" s="10" t="s">
        <v>417</v>
      </c>
      <c r="B247" s="6" t="s">
        <v>418</v>
      </c>
      <c r="C247" s="41">
        <f t="shared" si="110"/>
        <v>3000</v>
      </c>
      <c r="D247" s="41">
        <f t="shared" si="110"/>
        <v>3000</v>
      </c>
      <c r="E247" s="41">
        <f t="shared" si="110"/>
        <v>3000</v>
      </c>
    </row>
    <row r="248" spans="1:5" s="22" customFormat="1" ht="84.75" customHeight="1" x14ac:dyDescent="0.3">
      <c r="A248" s="10" t="s">
        <v>419</v>
      </c>
      <c r="B248" s="6" t="s">
        <v>420</v>
      </c>
      <c r="C248" s="41">
        <f t="shared" si="110"/>
        <v>3000</v>
      </c>
      <c r="D248" s="41">
        <f t="shared" si="110"/>
        <v>3000</v>
      </c>
      <c r="E248" s="41">
        <f t="shared" si="110"/>
        <v>3000</v>
      </c>
    </row>
    <row r="249" spans="1:5" s="22" customFormat="1" ht="37.5" hidden="1" customHeight="1" x14ac:dyDescent="0.3">
      <c r="A249" s="20" t="s">
        <v>333</v>
      </c>
      <c r="B249" s="21" t="s">
        <v>421</v>
      </c>
      <c r="C249" s="37">
        <v>3000</v>
      </c>
      <c r="D249" s="37">
        <v>3000</v>
      </c>
      <c r="E249" s="37">
        <v>3000</v>
      </c>
    </row>
    <row r="250" spans="1:5" s="22" customFormat="1" ht="63" customHeight="1" x14ac:dyDescent="0.3">
      <c r="A250" s="10" t="s">
        <v>422</v>
      </c>
      <c r="B250" s="6" t="s">
        <v>423</v>
      </c>
      <c r="C250" s="41">
        <f t="shared" ref="C250:E252" si="111">SUM(C251)</f>
        <v>242000</v>
      </c>
      <c r="D250" s="41">
        <f t="shared" si="111"/>
        <v>242000</v>
      </c>
      <c r="E250" s="41">
        <f t="shared" si="111"/>
        <v>242000</v>
      </c>
    </row>
    <row r="251" spans="1:5" s="22" customFormat="1" ht="87.75" customHeight="1" x14ac:dyDescent="0.3">
      <c r="A251" s="10" t="s">
        <v>424</v>
      </c>
      <c r="B251" s="6" t="s">
        <v>425</v>
      </c>
      <c r="C251" s="41">
        <f t="shared" si="111"/>
        <v>242000</v>
      </c>
      <c r="D251" s="41">
        <f t="shared" si="111"/>
        <v>242000</v>
      </c>
      <c r="E251" s="41">
        <f t="shared" si="111"/>
        <v>242000</v>
      </c>
    </row>
    <row r="252" spans="1:5" s="22" customFormat="1" ht="82.5" customHeight="1" x14ac:dyDescent="0.3">
      <c r="A252" s="10" t="s">
        <v>426</v>
      </c>
      <c r="B252" s="6" t="s">
        <v>427</v>
      </c>
      <c r="C252" s="41">
        <f t="shared" si="111"/>
        <v>242000</v>
      </c>
      <c r="D252" s="41">
        <f t="shared" si="111"/>
        <v>242000</v>
      </c>
      <c r="E252" s="41">
        <f t="shared" si="111"/>
        <v>242000</v>
      </c>
    </row>
    <row r="253" spans="1:5" s="22" customFormat="1" ht="37.5" hidden="1" customHeight="1" x14ac:dyDescent="0.3">
      <c r="A253" s="42" t="s">
        <v>333</v>
      </c>
      <c r="B253" s="21" t="s">
        <v>428</v>
      </c>
      <c r="C253" s="37">
        <v>242000</v>
      </c>
      <c r="D253" s="37">
        <v>242000</v>
      </c>
      <c r="E253" s="37">
        <v>242000</v>
      </c>
    </row>
    <row r="254" spans="1:5" ht="56.25" x14ac:dyDescent="0.3">
      <c r="A254" s="10" t="s">
        <v>429</v>
      </c>
      <c r="B254" s="6" t="s">
        <v>430</v>
      </c>
      <c r="C254" s="11">
        <f t="shared" ref="C254:E256" si="112">SUM(C255)</f>
        <v>35000</v>
      </c>
      <c r="D254" s="11">
        <f t="shared" si="112"/>
        <v>35000</v>
      </c>
      <c r="E254" s="11">
        <f t="shared" si="112"/>
        <v>35000</v>
      </c>
    </row>
    <row r="255" spans="1:5" ht="79.5" customHeight="1" x14ac:dyDescent="0.3">
      <c r="A255" s="10" t="s">
        <v>431</v>
      </c>
      <c r="B255" s="6" t="s">
        <v>432</v>
      </c>
      <c r="C255" s="11">
        <f t="shared" si="112"/>
        <v>35000</v>
      </c>
      <c r="D255" s="11">
        <f t="shared" si="112"/>
        <v>35000</v>
      </c>
      <c r="E255" s="11">
        <f t="shared" si="112"/>
        <v>35000</v>
      </c>
    </row>
    <row r="256" spans="1:5" ht="79.5" customHeight="1" x14ac:dyDescent="0.3">
      <c r="A256" s="10" t="s">
        <v>433</v>
      </c>
      <c r="B256" s="6" t="s">
        <v>434</v>
      </c>
      <c r="C256" s="11">
        <f t="shared" si="112"/>
        <v>35000</v>
      </c>
      <c r="D256" s="11">
        <f t="shared" si="112"/>
        <v>35000</v>
      </c>
      <c r="E256" s="11">
        <f t="shared" si="112"/>
        <v>35000</v>
      </c>
    </row>
    <row r="257" spans="1:5" s="22" customFormat="1" ht="31.5" hidden="1" x14ac:dyDescent="0.3">
      <c r="A257" s="20" t="s">
        <v>333</v>
      </c>
      <c r="B257" s="21" t="s">
        <v>435</v>
      </c>
      <c r="C257" s="37">
        <v>35000</v>
      </c>
      <c r="D257" s="37">
        <v>35000</v>
      </c>
      <c r="E257" s="37">
        <v>35000</v>
      </c>
    </row>
    <row r="258" spans="1:5" ht="61.5" customHeight="1" x14ac:dyDescent="0.3">
      <c r="A258" s="10" t="s">
        <v>436</v>
      </c>
      <c r="B258" s="6" t="s">
        <v>437</v>
      </c>
      <c r="C258" s="11">
        <f t="shared" ref="C258:E258" si="113">SUM(C259)</f>
        <v>546000</v>
      </c>
      <c r="D258" s="11">
        <f t="shared" si="113"/>
        <v>546000</v>
      </c>
      <c r="E258" s="11">
        <f t="shared" si="113"/>
        <v>546000</v>
      </c>
    </row>
    <row r="259" spans="1:5" ht="93.75" x14ac:dyDescent="0.3">
      <c r="A259" s="10" t="s">
        <v>438</v>
      </c>
      <c r="B259" s="6" t="s">
        <v>439</v>
      </c>
      <c r="C259" s="11">
        <f>SUM(C260,C262,C264,C266,C268)</f>
        <v>546000</v>
      </c>
      <c r="D259" s="11">
        <f t="shared" ref="D259:E259" si="114">SUM(D260,D262,D264,D266,D268)</f>
        <v>546000</v>
      </c>
      <c r="E259" s="11">
        <f t="shared" si="114"/>
        <v>546000</v>
      </c>
    </row>
    <row r="260" spans="1:5" ht="117" customHeight="1" x14ac:dyDescent="0.3">
      <c r="A260" s="10" t="s">
        <v>440</v>
      </c>
      <c r="B260" s="6" t="s">
        <v>441</v>
      </c>
      <c r="C260" s="11">
        <f t="shared" ref="C260:E260" si="115">SUM(C261)</f>
        <v>47000</v>
      </c>
      <c r="D260" s="11">
        <f t="shared" si="115"/>
        <v>47000</v>
      </c>
      <c r="E260" s="11">
        <f t="shared" si="115"/>
        <v>47000</v>
      </c>
    </row>
    <row r="261" spans="1:5" s="22" customFormat="1" ht="24" hidden="1" customHeight="1" x14ac:dyDescent="0.3">
      <c r="A261" s="20" t="s">
        <v>333</v>
      </c>
      <c r="B261" s="21" t="s">
        <v>442</v>
      </c>
      <c r="C261" s="37">
        <v>47000</v>
      </c>
      <c r="D261" s="37">
        <v>47000</v>
      </c>
      <c r="E261" s="37">
        <v>47000</v>
      </c>
    </row>
    <row r="262" spans="1:5" ht="102.75" customHeight="1" x14ac:dyDescent="0.3">
      <c r="A262" s="10" t="s">
        <v>443</v>
      </c>
      <c r="B262" s="6" t="s">
        <v>444</v>
      </c>
      <c r="C262" s="11">
        <f t="shared" ref="C262:E262" si="116">SUM(C263)</f>
        <v>19000</v>
      </c>
      <c r="D262" s="11">
        <f t="shared" si="116"/>
        <v>19000</v>
      </c>
      <c r="E262" s="11">
        <f t="shared" si="116"/>
        <v>19000</v>
      </c>
    </row>
    <row r="263" spans="1:5" s="22" customFormat="1" ht="24.75" hidden="1" customHeight="1" x14ac:dyDescent="0.3">
      <c r="A263" s="20" t="s">
        <v>333</v>
      </c>
      <c r="B263" s="21" t="s">
        <v>445</v>
      </c>
      <c r="C263" s="37">
        <v>19000</v>
      </c>
      <c r="D263" s="37">
        <v>19000</v>
      </c>
      <c r="E263" s="37">
        <v>19000</v>
      </c>
    </row>
    <row r="264" spans="1:5" ht="123.75" customHeight="1" x14ac:dyDescent="0.3">
      <c r="A264" s="10" t="s">
        <v>446</v>
      </c>
      <c r="B264" s="6" t="s">
        <v>447</v>
      </c>
      <c r="C264" s="11">
        <f t="shared" ref="C264:E264" si="117">SUM(C265)</f>
        <v>1000</v>
      </c>
      <c r="D264" s="11">
        <f t="shared" si="117"/>
        <v>1000</v>
      </c>
      <c r="E264" s="11">
        <f t="shared" si="117"/>
        <v>1000</v>
      </c>
    </row>
    <row r="265" spans="1:5" s="22" customFormat="1" ht="31.5" hidden="1" x14ac:dyDescent="0.3">
      <c r="A265" s="20" t="s">
        <v>333</v>
      </c>
      <c r="B265" s="21" t="s">
        <v>448</v>
      </c>
      <c r="C265" s="37">
        <v>1000</v>
      </c>
      <c r="D265" s="37">
        <v>1000</v>
      </c>
      <c r="E265" s="37">
        <v>1000</v>
      </c>
    </row>
    <row r="266" spans="1:5" ht="112.5" x14ac:dyDescent="0.3">
      <c r="A266" s="10" t="s">
        <v>449</v>
      </c>
      <c r="B266" s="40" t="s">
        <v>450</v>
      </c>
      <c r="C266" s="11">
        <f t="shared" ref="C266:E266" si="118">SUM(C267)</f>
        <v>15000</v>
      </c>
      <c r="D266" s="11">
        <f t="shared" si="118"/>
        <v>15000</v>
      </c>
      <c r="E266" s="11">
        <f t="shared" si="118"/>
        <v>15000</v>
      </c>
    </row>
    <row r="267" spans="1:5" s="22" customFormat="1" ht="31.5" hidden="1" x14ac:dyDescent="0.3">
      <c r="A267" s="20" t="s">
        <v>333</v>
      </c>
      <c r="B267" s="38" t="s">
        <v>451</v>
      </c>
      <c r="C267" s="37">
        <v>15000</v>
      </c>
      <c r="D267" s="37">
        <v>15000</v>
      </c>
      <c r="E267" s="37">
        <v>15000</v>
      </c>
    </row>
    <row r="268" spans="1:5" ht="87" customHeight="1" x14ac:dyDescent="0.3">
      <c r="A268" s="10" t="s">
        <v>452</v>
      </c>
      <c r="B268" s="6" t="s">
        <v>453</v>
      </c>
      <c r="C268" s="11">
        <f t="shared" ref="C268:E268" si="119">SUM(C269)</f>
        <v>464000</v>
      </c>
      <c r="D268" s="11">
        <f t="shared" si="119"/>
        <v>464000</v>
      </c>
      <c r="E268" s="11">
        <f t="shared" si="119"/>
        <v>464000</v>
      </c>
    </row>
    <row r="269" spans="1:5" s="22" customFormat="1" ht="31.5" hidden="1" x14ac:dyDescent="0.3">
      <c r="A269" s="20" t="s">
        <v>333</v>
      </c>
      <c r="B269" s="21" t="s">
        <v>454</v>
      </c>
      <c r="C269" s="37">
        <v>464000</v>
      </c>
      <c r="D269" s="37">
        <v>464000</v>
      </c>
      <c r="E269" s="37">
        <v>464000</v>
      </c>
    </row>
    <row r="270" spans="1:5" ht="56.25" x14ac:dyDescent="0.3">
      <c r="A270" s="10" t="s">
        <v>455</v>
      </c>
      <c r="B270" s="6" t="s">
        <v>456</v>
      </c>
      <c r="C270" s="11">
        <f>SUM(C271)</f>
        <v>254000</v>
      </c>
      <c r="D270" s="11">
        <f t="shared" ref="D270:E270" si="120">SUM(D271)</f>
        <v>254000</v>
      </c>
      <c r="E270" s="11">
        <f t="shared" si="120"/>
        <v>254000</v>
      </c>
    </row>
    <row r="271" spans="1:5" ht="105.75" customHeight="1" x14ac:dyDescent="0.3">
      <c r="A271" s="10" t="s">
        <v>457</v>
      </c>
      <c r="B271" s="6" t="s">
        <v>458</v>
      </c>
      <c r="C271" s="11">
        <f t="shared" ref="C271:E271" si="121">SUM(C272,C274,C276,C278,C280)</f>
        <v>254000</v>
      </c>
      <c r="D271" s="11">
        <f t="shared" si="121"/>
        <v>254000</v>
      </c>
      <c r="E271" s="11">
        <f t="shared" si="121"/>
        <v>254000</v>
      </c>
    </row>
    <row r="272" spans="1:5" ht="117.75" customHeight="1" x14ac:dyDescent="0.3">
      <c r="A272" s="10" t="s">
        <v>459</v>
      </c>
      <c r="B272" s="6" t="s">
        <v>460</v>
      </c>
      <c r="C272" s="11">
        <f t="shared" ref="C272:E272" si="122">SUM(C273)</f>
        <v>1000</v>
      </c>
      <c r="D272" s="11">
        <f t="shared" si="122"/>
        <v>1000</v>
      </c>
      <c r="E272" s="11">
        <f t="shared" si="122"/>
        <v>1000</v>
      </c>
    </row>
    <row r="273" spans="1:5" s="22" customFormat="1" ht="31.5" hidden="1" x14ac:dyDescent="0.3">
      <c r="A273" s="20" t="s">
        <v>333</v>
      </c>
      <c r="B273" s="21" t="s">
        <v>461</v>
      </c>
      <c r="C273" s="27">
        <v>1000</v>
      </c>
      <c r="D273" s="27">
        <v>1000</v>
      </c>
      <c r="E273" s="27">
        <v>1000</v>
      </c>
    </row>
    <row r="274" spans="1:5" ht="121.5" customHeight="1" x14ac:dyDescent="0.3">
      <c r="A274" s="10" t="s">
        <v>905</v>
      </c>
      <c r="B274" s="6" t="s">
        <v>462</v>
      </c>
      <c r="C274" s="11">
        <f t="shared" ref="C274:E274" si="123">SUM(C275)</f>
        <v>27000</v>
      </c>
      <c r="D274" s="11">
        <f t="shared" si="123"/>
        <v>27000</v>
      </c>
      <c r="E274" s="11">
        <f t="shared" si="123"/>
        <v>27000</v>
      </c>
    </row>
    <row r="275" spans="1:5" s="22" customFormat="1" ht="31.5" hidden="1" x14ac:dyDescent="0.3">
      <c r="A275" s="20" t="s">
        <v>333</v>
      </c>
      <c r="B275" s="21" t="s">
        <v>463</v>
      </c>
      <c r="C275" s="37">
        <v>27000</v>
      </c>
      <c r="D275" s="37">
        <v>27000</v>
      </c>
      <c r="E275" s="37">
        <v>27000</v>
      </c>
    </row>
    <row r="276" spans="1:5" ht="131.25" x14ac:dyDescent="0.3">
      <c r="A276" s="10" t="s">
        <v>464</v>
      </c>
      <c r="B276" s="6" t="s">
        <v>465</v>
      </c>
      <c r="C276" s="11">
        <f t="shared" ref="C276:E276" si="124">SUM(C277)</f>
        <v>22000</v>
      </c>
      <c r="D276" s="11">
        <f t="shared" si="124"/>
        <v>22000</v>
      </c>
      <c r="E276" s="11">
        <f t="shared" si="124"/>
        <v>22000</v>
      </c>
    </row>
    <row r="277" spans="1:5" s="22" customFormat="1" ht="31.5" hidden="1" x14ac:dyDescent="0.3">
      <c r="A277" s="20" t="s">
        <v>333</v>
      </c>
      <c r="B277" s="21" t="s">
        <v>466</v>
      </c>
      <c r="C277" s="37">
        <v>22000</v>
      </c>
      <c r="D277" s="37">
        <v>22000</v>
      </c>
      <c r="E277" s="37">
        <v>22000</v>
      </c>
    </row>
    <row r="278" spans="1:5" ht="204.75" customHeight="1" x14ac:dyDescent="0.3">
      <c r="A278" s="10" t="s">
        <v>467</v>
      </c>
      <c r="B278" s="6" t="s">
        <v>468</v>
      </c>
      <c r="C278" s="11">
        <f t="shared" ref="C278:E278" si="125">SUM(C279)</f>
        <v>61000</v>
      </c>
      <c r="D278" s="11">
        <f t="shared" si="125"/>
        <v>61000</v>
      </c>
      <c r="E278" s="11">
        <f t="shared" si="125"/>
        <v>61000</v>
      </c>
    </row>
    <row r="279" spans="1:5" s="22" customFormat="1" ht="24" hidden="1" customHeight="1" x14ac:dyDescent="0.3">
      <c r="A279" s="20" t="s">
        <v>333</v>
      </c>
      <c r="B279" s="21" t="s">
        <v>469</v>
      </c>
      <c r="C279" s="37">
        <v>61000</v>
      </c>
      <c r="D279" s="37">
        <v>61000</v>
      </c>
      <c r="E279" s="37">
        <v>61000</v>
      </c>
    </row>
    <row r="280" spans="1:5" ht="107.25" customHeight="1" x14ac:dyDescent="0.3">
      <c r="A280" s="10" t="s">
        <v>470</v>
      </c>
      <c r="B280" s="6" t="s">
        <v>471</v>
      </c>
      <c r="C280" s="11">
        <f>SUM(C281)</f>
        <v>143000</v>
      </c>
      <c r="D280" s="11">
        <f t="shared" ref="D280:E280" si="126">SUM(D281)</f>
        <v>143000</v>
      </c>
      <c r="E280" s="11">
        <f t="shared" si="126"/>
        <v>143000</v>
      </c>
    </row>
    <row r="281" spans="1:5" s="22" customFormat="1" ht="28.5" hidden="1" customHeight="1" x14ac:dyDescent="0.3">
      <c r="A281" s="20" t="s">
        <v>333</v>
      </c>
      <c r="B281" s="21" t="s">
        <v>472</v>
      </c>
      <c r="C281" s="37">
        <v>143000</v>
      </c>
      <c r="D281" s="37">
        <v>143000</v>
      </c>
      <c r="E281" s="37">
        <v>143000</v>
      </c>
    </row>
    <row r="282" spans="1:5" ht="58.5" customHeight="1" x14ac:dyDescent="0.3">
      <c r="A282" s="10" t="s">
        <v>473</v>
      </c>
      <c r="B282" s="6" t="s">
        <v>474</v>
      </c>
      <c r="C282" s="11">
        <f t="shared" ref="C282:E282" si="127">SUM(C283)</f>
        <v>14000</v>
      </c>
      <c r="D282" s="11">
        <f t="shared" si="127"/>
        <v>14000</v>
      </c>
      <c r="E282" s="11">
        <f t="shared" si="127"/>
        <v>14000</v>
      </c>
    </row>
    <row r="283" spans="1:5" ht="85.5" customHeight="1" x14ac:dyDescent="0.3">
      <c r="A283" s="10" t="s">
        <v>475</v>
      </c>
      <c r="B283" s="6" t="s">
        <v>476</v>
      </c>
      <c r="C283" s="11">
        <f t="shared" ref="C283:E283" si="128">SUM(C284,C286,C288)</f>
        <v>14000</v>
      </c>
      <c r="D283" s="11">
        <f t="shared" si="128"/>
        <v>14000</v>
      </c>
      <c r="E283" s="11">
        <f t="shared" si="128"/>
        <v>14000</v>
      </c>
    </row>
    <row r="284" spans="1:5" ht="119.25" customHeight="1" x14ac:dyDescent="0.3">
      <c r="A284" s="10" t="s">
        <v>477</v>
      </c>
      <c r="B284" s="6" t="s">
        <v>478</v>
      </c>
      <c r="C284" s="11">
        <f t="shared" ref="C284:E284" si="129">SUM(C285)</f>
        <v>6000</v>
      </c>
      <c r="D284" s="11">
        <f t="shared" si="129"/>
        <v>6000</v>
      </c>
      <c r="E284" s="11">
        <f t="shared" si="129"/>
        <v>6000</v>
      </c>
    </row>
    <row r="285" spans="1:5" s="22" customFormat="1" ht="30" hidden="1" customHeight="1" x14ac:dyDescent="0.3">
      <c r="A285" s="20" t="s">
        <v>333</v>
      </c>
      <c r="B285" s="21" t="s">
        <v>479</v>
      </c>
      <c r="C285" s="37">
        <v>6000</v>
      </c>
      <c r="D285" s="37">
        <v>6000</v>
      </c>
      <c r="E285" s="37">
        <v>6000</v>
      </c>
    </row>
    <row r="286" spans="1:5" ht="131.25" x14ac:dyDescent="0.3">
      <c r="A286" s="10" t="s">
        <v>480</v>
      </c>
      <c r="B286" s="6" t="s">
        <v>481</v>
      </c>
      <c r="C286" s="11">
        <f t="shared" ref="C286:E286" si="130">SUM(C287)</f>
        <v>2000</v>
      </c>
      <c r="D286" s="11">
        <f t="shared" si="130"/>
        <v>2000</v>
      </c>
      <c r="E286" s="11">
        <f t="shared" si="130"/>
        <v>2000</v>
      </c>
    </row>
    <row r="287" spans="1:5" s="22" customFormat="1" ht="31.5" hidden="1" x14ac:dyDescent="0.3">
      <c r="A287" s="20" t="s">
        <v>333</v>
      </c>
      <c r="B287" s="21" t="s">
        <v>482</v>
      </c>
      <c r="C287" s="37">
        <v>2000</v>
      </c>
      <c r="D287" s="37">
        <v>2000</v>
      </c>
      <c r="E287" s="37">
        <v>2000</v>
      </c>
    </row>
    <row r="288" spans="1:5" ht="81.75" customHeight="1" x14ac:dyDescent="0.3">
      <c r="A288" s="10" t="s">
        <v>483</v>
      </c>
      <c r="B288" s="6" t="s">
        <v>484</v>
      </c>
      <c r="C288" s="11">
        <f t="shared" ref="C288:E288" si="131">SUM(C289)</f>
        <v>6000</v>
      </c>
      <c r="D288" s="11">
        <f t="shared" si="131"/>
        <v>6000</v>
      </c>
      <c r="E288" s="11">
        <f t="shared" si="131"/>
        <v>6000</v>
      </c>
    </row>
    <row r="289" spans="1:5" s="22" customFormat="1" ht="31.5" hidden="1" x14ac:dyDescent="0.3">
      <c r="A289" s="20" t="s">
        <v>333</v>
      </c>
      <c r="B289" s="21" t="s">
        <v>485</v>
      </c>
      <c r="C289" s="37">
        <v>6000</v>
      </c>
      <c r="D289" s="37">
        <v>6000</v>
      </c>
      <c r="E289" s="37">
        <v>6000</v>
      </c>
    </row>
    <row r="290" spans="1:5" ht="60.75" customHeight="1" x14ac:dyDescent="0.3">
      <c r="A290" s="10" t="s">
        <v>486</v>
      </c>
      <c r="B290" s="6" t="s">
        <v>487</v>
      </c>
      <c r="C290" s="11">
        <f>SUM(C291)</f>
        <v>909000</v>
      </c>
      <c r="D290" s="11">
        <f t="shared" ref="D290:E290" si="132">SUM(D291)</f>
        <v>909000</v>
      </c>
      <c r="E290" s="11">
        <f t="shared" si="132"/>
        <v>909000</v>
      </c>
    </row>
    <row r="291" spans="1:5" ht="84" customHeight="1" x14ac:dyDescent="0.3">
      <c r="A291" s="10" t="s">
        <v>488</v>
      </c>
      <c r="B291" s="6" t="s">
        <v>489</v>
      </c>
      <c r="C291" s="11">
        <f>SUM(C292,C294,C296,C298,C300,C302,C304,C306,C308,C310,C312)</f>
        <v>909000</v>
      </c>
      <c r="D291" s="11">
        <f>SUM(D292,D294,D296,D298,D300,D302,D304,D306,D308,D310,D312)</f>
        <v>909000</v>
      </c>
      <c r="E291" s="11">
        <f>SUM(E292,E294,E296,E298,E300,E302,E304,E306,E308,E310,E312)</f>
        <v>909000</v>
      </c>
    </row>
    <row r="292" spans="1:5" ht="160.5" customHeight="1" x14ac:dyDescent="0.3">
      <c r="A292" s="10" t="s">
        <v>490</v>
      </c>
      <c r="B292" s="6" t="s">
        <v>491</v>
      </c>
      <c r="C292" s="11">
        <f>SUM(C293)</f>
        <v>566000</v>
      </c>
      <c r="D292" s="11">
        <f t="shared" ref="D292:E292" si="133">SUM(D293)</f>
        <v>566000</v>
      </c>
      <c r="E292" s="11">
        <f t="shared" si="133"/>
        <v>566000</v>
      </c>
    </row>
    <row r="293" spans="1:5" s="22" customFormat="1" ht="31.5" hidden="1" x14ac:dyDescent="0.3">
      <c r="A293" s="20" t="s">
        <v>333</v>
      </c>
      <c r="B293" s="21" t="s">
        <v>492</v>
      </c>
      <c r="C293" s="37">
        <v>566000</v>
      </c>
      <c r="D293" s="37">
        <v>566000</v>
      </c>
      <c r="E293" s="37">
        <v>566000</v>
      </c>
    </row>
    <row r="294" spans="1:5" ht="85.5" customHeight="1" x14ac:dyDescent="0.3">
      <c r="A294" s="10" t="s">
        <v>493</v>
      </c>
      <c r="B294" s="6" t="s">
        <v>494</v>
      </c>
      <c r="C294" s="11">
        <f t="shared" ref="C294:E294" si="134">SUM(C295)</f>
        <v>7000</v>
      </c>
      <c r="D294" s="11">
        <f t="shared" si="134"/>
        <v>7000</v>
      </c>
      <c r="E294" s="11">
        <f t="shared" si="134"/>
        <v>7000</v>
      </c>
    </row>
    <row r="295" spans="1:5" s="22" customFormat="1" ht="31.5" hidden="1" x14ac:dyDescent="0.3">
      <c r="A295" s="20" t="s">
        <v>333</v>
      </c>
      <c r="B295" s="21" t="s">
        <v>495</v>
      </c>
      <c r="C295" s="37">
        <v>7000</v>
      </c>
      <c r="D295" s="37">
        <v>7000</v>
      </c>
      <c r="E295" s="37">
        <v>7000</v>
      </c>
    </row>
    <row r="296" spans="1:5" ht="102.75" customHeight="1" x14ac:dyDescent="0.3">
      <c r="A296" s="10" t="s">
        <v>496</v>
      </c>
      <c r="B296" s="6" t="s">
        <v>497</v>
      </c>
      <c r="C296" s="11">
        <f t="shared" ref="C296:E296" si="135">SUM(C297)</f>
        <v>3000</v>
      </c>
      <c r="D296" s="11">
        <f t="shared" si="135"/>
        <v>3000</v>
      </c>
      <c r="E296" s="11">
        <f t="shared" si="135"/>
        <v>3000</v>
      </c>
    </row>
    <row r="297" spans="1:5" s="22" customFormat="1" ht="31.5" hidden="1" x14ac:dyDescent="0.3">
      <c r="A297" s="20" t="s">
        <v>337</v>
      </c>
      <c r="B297" s="38" t="s">
        <v>498</v>
      </c>
      <c r="C297" s="37">
        <v>3000</v>
      </c>
      <c r="D297" s="37">
        <v>3000</v>
      </c>
      <c r="E297" s="37">
        <v>3000</v>
      </c>
    </row>
    <row r="298" spans="1:5" ht="121.5" customHeight="1" x14ac:dyDescent="0.3">
      <c r="A298" s="10" t="s">
        <v>499</v>
      </c>
      <c r="B298" s="6" t="s">
        <v>500</v>
      </c>
      <c r="C298" s="11">
        <f t="shared" ref="C298:E298" si="136">SUM(C299)</f>
        <v>2000</v>
      </c>
      <c r="D298" s="11">
        <f t="shared" si="136"/>
        <v>2000</v>
      </c>
      <c r="E298" s="11">
        <f t="shared" si="136"/>
        <v>2000</v>
      </c>
    </row>
    <row r="299" spans="1:5" s="22" customFormat="1" ht="31.5" hidden="1" x14ac:dyDescent="0.3">
      <c r="A299" s="20" t="s">
        <v>333</v>
      </c>
      <c r="B299" s="21" t="s">
        <v>501</v>
      </c>
      <c r="C299" s="37">
        <v>2000</v>
      </c>
      <c r="D299" s="37">
        <v>2000</v>
      </c>
      <c r="E299" s="37">
        <v>2000</v>
      </c>
    </row>
    <row r="300" spans="1:5" s="39" customFormat="1" ht="93.75" x14ac:dyDescent="0.3">
      <c r="A300" s="10" t="s">
        <v>502</v>
      </c>
      <c r="B300" s="6" t="s">
        <v>503</v>
      </c>
      <c r="C300" s="11">
        <f t="shared" ref="C300:E300" si="137">SUM(C301)</f>
        <v>1000</v>
      </c>
      <c r="D300" s="11">
        <f t="shared" si="137"/>
        <v>1000</v>
      </c>
      <c r="E300" s="11">
        <f t="shared" si="137"/>
        <v>1000</v>
      </c>
    </row>
    <row r="301" spans="1:5" s="22" customFormat="1" ht="31.5" hidden="1" x14ac:dyDescent="0.3">
      <c r="A301" s="20" t="s">
        <v>333</v>
      </c>
      <c r="B301" s="21" t="s">
        <v>504</v>
      </c>
      <c r="C301" s="37">
        <v>1000</v>
      </c>
      <c r="D301" s="37">
        <v>1000</v>
      </c>
      <c r="E301" s="37">
        <v>1000</v>
      </c>
    </row>
    <row r="302" spans="1:5" ht="105.75" customHeight="1" x14ac:dyDescent="0.3">
      <c r="A302" s="10" t="s">
        <v>505</v>
      </c>
      <c r="B302" s="6" t="s">
        <v>506</v>
      </c>
      <c r="C302" s="11">
        <f>SUM(C303)</f>
        <v>18000</v>
      </c>
      <c r="D302" s="11">
        <f t="shared" ref="D302:E302" si="138">SUM(D303)</f>
        <v>18000</v>
      </c>
      <c r="E302" s="11">
        <f t="shared" si="138"/>
        <v>18000</v>
      </c>
    </row>
    <row r="303" spans="1:5" s="22" customFormat="1" ht="31.5" hidden="1" x14ac:dyDescent="0.3">
      <c r="A303" s="20" t="s">
        <v>333</v>
      </c>
      <c r="B303" s="21" t="s">
        <v>507</v>
      </c>
      <c r="C303" s="37">
        <v>18000</v>
      </c>
      <c r="D303" s="37">
        <v>18000</v>
      </c>
      <c r="E303" s="37">
        <v>18000</v>
      </c>
    </row>
    <row r="304" spans="1:5" s="22" customFormat="1" ht="101.25" customHeight="1" x14ac:dyDescent="0.3">
      <c r="A304" s="10" t="s">
        <v>508</v>
      </c>
      <c r="B304" s="40" t="s">
        <v>509</v>
      </c>
      <c r="C304" s="41">
        <f>SUM(C305)</f>
        <v>1000</v>
      </c>
      <c r="D304" s="41">
        <f t="shared" ref="D304:E304" si="139">SUM(D305)</f>
        <v>1000</v>
      </c>
      <c r="E304" s="41">
        <f t="shared" si="139"/>
        <v>1000</v>
      </c>
    </row>
    <row r="305" spans="1:5" s="22" customFormat="1" ht="24" hidden="1" customHeight="1" x14ac:dyDescent="0.3">
      <c r="A305" s="20" t="s">
        <v>333</v>
      </c>
      <c r="B305" s="38" t="s">
        <v>510</v>
      </c>
      <c r="C305" s="37">
        <v>1000</v>
      </c>
      <c r="D305" s="37">
        <v>1000</v>
      </c>
      <c r="E305" s="37">
        <v>1000</v>
      </c>
    </row>
    <row r="306" spans="1:5" ht="85.5" customHeight="1" x14ac:dyDescent="0.3">
      <c r="A306" s="10" t="s">
        <v>511</v>
      </c>
      <c r="B306" s="6" t="s">
        <v>512</v>
      </c>
      <c r="C306" s="11">
        <f t="shared" ref="C306:E306" si="140">SUM(C307)</f>
        <v>111000</v>
      </c>
      <c r="D306" s="11">
        <f t="shared" si="140"/>
        <v>111000</v>
      </c>
      <c r="E306" s="11">
        <f t="shared" si="140"/>
        <v>111000</v>
      </c>
    </row>
    <row r="307" spans="1:5" s="22" customFormat="1" ht="31.5" hidden="1" x14ac:dyDescent="0.3">
      <c r="A307" s="20" t="s">
        <v>333</v>
      </c>
      <c r="B307" s="21" t="s">
        <v>513</v>
      </c>
      <c r="C307" s="37">
        <v>111000</v>
      </c>
      <c r="D307" s="37">
        <v>111000</v>
      </c>
      <c r="E307" s="37">
        <v>111000</v>
      </c>
    </row>
    <row r="308" spans="1:5" ht="120.75" customHeight="1" x14ac:dyDescent="0.3">
      <c r="A308" s="10" t="s">
        <v>514</v>
      </c>
      <c r="B308" s="6" t="s">
        <v>515</v>
      </c>
      <c r="C308" s="11">
        <f t="shared" ref="C308:E308" si="141">SUM(C309)</f>
        <v>151000</v>
      </c>
      <c r="D308" s="11">
        <f t="shared" si="141"/>
        <v>151000</v>
      </c>
      <c r="E308" s="11">
        <f t="shared" si="141"/>
        <v>151000</v>
      </c>
    </row>
    <row r="309" spans="1:5" s="22" customFormat="1" ht="31.5" hidden="1" x14ac:dyDescent="0.3">
      <c r="A309" s="20" t="s">
        <v>333</v>
      </c>
      <c r="B309" s="21" t="s">
        <v>516</v>
      </c>
      <c r="C309" s="37">
        <v>151000</v>
      </c>
      <c r="D309" s="37">
        <v>151000</v>
      </c>
      <c r="E309" s="37">
        <v>151000</v>
      </c>
    </row>
    <row r="310" spans="1:5" ht="99" customHeight="1" x14ac:dyDescent="0.3">
      <c r="A310" s="10" t="s">
        <v>517</v>
      </c>
      <c r="B310" s="6" t="s">
        <v>518</v>
      </c>
      <c r="C310" s="11">
        <f t="shared" ref="C310:E310" si="142">SUM(C311)</f>
        <v>4000</v>
      </c>
      <c r="D310" s="11">
        <f t="shared" si="142"/>
        <v>4000</v>
      </c>
      <c r="E310" s="11">
        <f t="shared" si="142"/>
        <v>4000</v>
      </c>
    </row>
    <row r="311" spans="1:5" s="22" customFormat="1" ht="31.5" hidden="1" x14ac:dyDescent="0.3">
      <c r="A311" s="20" t="s">
        <v>333</v>
      </c>
      <c r="B311" s="21" t="s">
        <v>519</v>
      </c>
      <c r="C311" s="37">
        <v>4000</v>
      </c>
      <c r="D311" s="37">
        <v>4000</v>
      </c>
      <c r="E311" s="37">
        <v>4000</v>
      </c>
    </row>
    <row r="312" spans="1:5" ht="75" x14ac:dyDescent="0.3">
      <c r="A312" s="10" t="s">
        <v>520</v>
      </c>
      <c r="B312" s="6" t="s">
        <v>521</v>
      </c>
      <c r="C312" s="11">
        <f t="shared" ref="C312:E312" si="143">SUM(C313:C314)</f>
        <v>45000</v>
      </c>
      <c r="D312" s="11">
        <f t="shared" si="143"/>
        <v>45000</v>
      </c>
      <c r="E312" s="11">
        <f t="shared" si="143"/>
        <v>45000</v>
      </c>
    </row>
    <row r="313" spans="1:5" s="22" customFormat="1" ht="31.5" hidden="1" x14ac:dyDescent="0.3">
      <c r="A313" s="20" t="s">
        <v>337</v>
      </c>
      <c r="B313" s="21" t="s">
        <v>522</v>
      </c>
      <c r="C313" s="37">
        <v>2000</v>
      </c>
      <c r="D313" s="37">
        <v>2000</v>
      </c>
      <c r="E313" s="37">
        <v>2000</v>
      </c>
    </row>
    <row r="314" spans="1:5" s="22" customFormat="1" ht="31.5" hidden="1" x14ac:dyDescent="0.3">
      <c r="A314" s="20" t="s">
        <v>333</v>
      </c>
      <c r="B314" s="21" t="s">
        <v>523</v>
      </c>
      <c r="C314" s="37">
        <v>43000</v>
      </c>
      <c r="D314" s="37">
        <v>43000</v>
      </c>
      <c r="E314" s="37">
        <v>43000</v>
      </c>
    </row>
    <row r="315" spans="1:5" ht="59.25" customHeight="1" x14ac:dyDescent="0.3">
      <c r="A315" s="10" t="s">
        <v>524</v>
      </c>
      <c r="B315" s="6" t="s">
        <v>525</v>
      </c>
      <c r="C315" s="11">
        <f t="shared" ref="C315:E315" si="144">SUM(C316)</f>
        <v>1252000</v>
      </c>
      <c r="D315" s="11">
        <f t="shared" si="144"/>
        <v>1252000</v>
      </c>
      <c r="E315" s="11">
        <f t="shared" si="144"/>
        <v>1252000</v>
      </c>
    </row>
    <row r="316" spans="1:5" ht="88.5" customHeight="1" x14ac:dyDescent="0.3">
      <c r="A316" s="10" t="s">
        <v>526</v>
      </c>
      <c r="B316" s="6" t="s">
        <v>527</v>
      </c>
      <c r="C316" s="11">
        <f>SUM(C317,C319,C321,C323,C325,C327,C329,C332)</f>
        <v>1252000</v>
      </c>
      <c r="D316" s="11">
        <f t="shared" ref="D316:E316" si="145">SUM(D317,D319,D321,D323,D325,D327,D329,D332)</f>
        <v>1252000</v>
      </c>
      <c r="E316" s="11">
        <f t="shared" si="145"/>
        <v>1252000</v>
      </c>
    </row>
    <row r="317" spans="1:5" ht="108.75" customHeight="1" x14ac:dyDescent="0.3">
      <c r="A317" s="10" t="s">
        <v>528</v>
      </c>
      <c r="B317" s="6" t="s">
        <v>529</v>
      </c>
      <c r="C317" s="11">
        <f t="shared" ref="C317:E317" si="146">SUM(C318)</f>
        <v>2000</v>
      </c>
      <c r="D317" s="11">
        <f t="shared" si="146"/>
        <v>2000</v>
      </c>
      <c r="E317" s="11">
        <f t="shared" si="146"/>
        <v>2000</v>
      </c>
    </row>
    <row r="318" spans="1:5" s="22" customFormat="1" ht="31.5" hidden="1" x14ac:dyDescent="0.3">
      <c r="A318" s="20" t="s">
        <v>333</v>
      </c>
      <c r="B318" s="21" t="s">
        <v>530</v>
      </c>
      <c r="C318" s="37">
        <v>2000</v>
      </c>
      <c r="D318" s="37">
        <v>2000</v>
      </c>
      <c r="E318" s="37">
        <v>2000</v>
      </c>
    </row>
    <row r="319" spans="1:5" ht="101.25" customHeight="1" x14ac:dyDescent="0.3">
      <c r="A319" s="10" t="s">
        <v>531</v>
      </c>
      <c r="B319" s="6" t="s">
        <v>532</v>
      </c>
      <c r="C319" s="11">
        <f>SUM(C320)</f>
        <v>7000</v>
      </c>
      <c r="D319" s="11">
        <f t="shared" ref="D319:E319" si="147">SUM(D320)</f>
        <v>7000</v>
      </c>
      <c r="E319" s="11">
        <f t="shared" si="147"/>
        <v>7000</v>
      </c>
    </row>
    <row r="320" spans="1:5" s="22" customFormat="1" ht="31.5" hidden="1" x14ac:dyDescent="0.3">
      <c r="A320" s="20" t="s">
        <v>333</v>
      </c>
      <c r="B320" s="21" t="s">
        <v>533</v>
      </c>
      <c r="C320" s="37">
        <v>7000</v>
      </c>
      <c r="D320" s="37">
        <v>7000</v>
      </c>
      <c r="E320" s="37">
        <v>7000</v>
      </c>
    </row>
    <row r="321" spans="1:5" ht="102" customHeight="1" x14ac:dyDescent="0.3">
      <c r="A321" s="10" t="s">
        <v>534</v>
      </c>
      <c r="B321" s="6" t="s">
        <v>535</v>
      </c>
      <c r="C321" s="11">
        <f t="shared" ref="C321:E321" si="148">SUM(C322)</f>
        <v>6000</v>
      </c>
      <c r="D321" s="11">
        <f t="shared" si="148"/>
        <v>6000</v>
      </c>
      <c r="E321" s="11">
        <f t="shared" si="148"/>
        <v>6000</v>
      </c>
    </row>
    <row r="322" spans="1:5" s="22" customFormat="1" ht="31.5" hidden="1" x14ac:dyDescent="0.3">
      <c r="A322" s="20" t="s">
        <v>333</v>
      </c>
      <c r="B322" s="21" t="s">
        <v>536</v>
      </c>
      <c r="C322" s="37">
        <v>6000</v>
      </c>
      <c r="D322" s="37">
        <v>6000</v>
      </c>
      <c r="E322" s="37">
        <v>6000</v>
      </c>
    </row>
    <row r="323" spans="1:5" ht="221.25" customHeight="1" x14ac:dyDescent="0.3">
      <c r="A323" s="10" t="s">
        <v>537</v>
      </c>
      <c r="B323" s="6" t="s">
        <v>538</v>
      </c>
      <c r="C323" s="11">
        <f t="shared" ref="C323:E323" si="149">SUM(C324)</f>
        <v>72000</v>
      </c>
      <c r="D323" s="11">
        <f t="shared" si="149"/>
        <v>72000</v>
      </c>
      <c r="E323" s="11">
        <f t="shared" si="149"/>
        <v>72000</v>
      </c>
    </row>
    <row r="324" spans="1:5" s="22" customFormat="1" ht="31.5" hidden="1" x14ac:dyDescent="0.3">
      <c r="A324" s="20" t="s">
        <v>333</v>
      </c>
      <c r="B324" s="21" t="s">
        <v>539</v>
      </c>
      <c r="C324" s="37">
        <v>72000</v>
      </c>
      <c r="D324" s="37">
        <v>72000</v>
      </c>
      <c r="E324" s="37">
        <v>72000</v>
      </c>
    </row>
    <row r="325" spans="1:5" s="22" customFormat="1" ht="109.5" customHeight="1" x14ac:dyDescent="0.3">
      <c r="A325" s="36" t="s">
        <v>540</v>
      </c>
      <c r="B325" s="40" t="s">
        <v>541</v>
      </c>
      <c r="C325" s="41">
        <f t="shared" ref="C325:E325" si="150">SUM(C326)</f>
        <v>2000</v>
      </c>
      <c r="D325" s="41">
        <f t="shared" si="150"/>
        <v>2000</v>
      </c>
      <c r="E325" s="41">
        <f t="shared" si="150"/>
        <v>2000</v>
      </c>
    </row>
    <row r="326" spans="1:5" s="22" customFormat="1" ht="31.5" hidden="1" x14ac:dyDescent="0.3">
      <c r="A326" s="20" t="s">
        <v>337</v>
      </c>
      <c r="B326" s="38" t="s">
        <v>542</v>
      </c>
      <c r="C326" s="37">
        <v>2000</v>
      </c>
      <c r="D326" s="37">
        <v>2000</v>
      </c>
      <c r="E326" s="37">
        <v>2000</v>
      </c>
    </row>
    <row r="327" spans="1:5" ht="130.5" customHeight="1" x14ac:dyDescent="0.3">
      <c r="A327" s="10" t="s">
        <v>543</v>
      </c>
      <c r="B327" s="6" t="s">
        <v>544</v>
      </c>
      <c r="C327" s="11">
        <f t="shared" ref="C327:E327" si="151">SUM(C328)</f>
        <v>1000</v>
      </c>
      <c r="D327" s="11">
        <f t="shared" si="151"/>
        <v>1000</v>
      </c>
      <c r="E327" s="11">
        <f t="shared" si="151"/>
        <v>1000</v>
      </c>
    </row>
    <row r="328" spans="1:5" s="22" customFormat="1" ht="31.5" hidden="1" x14ac:dyDescent="0.3">
      <c r="A328" s="20" t="s">
        <v>333</v>
      </c>
      <c r="B328" s="21" t="s">
        <v>545</v>
      </c>
      <c r="C328" s="27">
        <v>1000</v>
      </c>
      <c r="D328" s="27">
        <v>1000</v>
      </c>
      <c r="E328" s="27">
        <v>1000</v>
      </c>
    </row>
    <row r="329" spans="1:5" ht="107.25" customHeight="1" x14ac:dyDescent="0.3">
      <c r="A329" s="10" t="s">
        <v>546</v>
      </c>
      <c r="B329" s="6" t="s">
        <v>547</v>
      </c>
      <c r="C329" s="11">
        <f t="shared" ref="C329:E329" si="152">SUM(C330:C331)</f>
        <v>59000</v>
      </c>
      <c r="D329" s="11">
        <f t="shared" si="152"/>
        <v>59000</v>
      </c>
      <c r="E329" s="11">
        <f t="shared" si="152"/>
        <v>59000</v>
      </c>
    </row>
    <row r="330" spans="1:5" s="22" customFormat="1" ht="31.5" hidden="1" x14ac:dyDescent="0.3">
      <c r="A330" s="20" t="s">
        <v>337</v>
      </c>
      <c r="B330" s="21" t="s">
        <v>548</v>
      </c>
      <c r="C330" s="37">
        <v>54000</v>
      </c>
      <c r="D330" s="37">
        <v>54000</v>
      </c>
      <c r="E330" s="37">
        <v>54000</v>
      </c>
    </row>
    <row r="331" spans="1:5" s="22" customFormat="1" ht="31.5" hidden="1" x14ac:dyDescent="0.3">
      <c r="A331" s="20" t="s">
        <v>333</v>
      </c>
      <c r="B331" s="21" t="s">
        <v>549</v>
      </c>
      <c r="C331" s="37">
        <v>5000</v>
      </c>
      <c r="D331" s="37">
        <v>5000</v>
      </c>
      <c r="E331" s="37">
        <v>5000</v>
      </c>
    </row>
    <row r="332" spans="1:5" ht="82.5" customHeight="1" x14ac:dyDescent="0.3">
      <c r="A332" s="10" t="s">
        <v>550</v>
      </c>
      <c r="B332" s="6" t="s">
        <v>551</v>
      </c>
      <c r="C332" s="11">
        <f t="shared" ref="C332:E332" si="153">SUM(C333:C334)</f>
        <v>1103000</v>
      </c>
      <c r="D332" s="11">
        <f t="shared" si="153"/>
        <v>1103000</v>
      </c>
      <c r="E332" s="11">
        <f t="shared" si="153"/>
        <v>1103000</v>
      </c>
    </row>
    <row r="333" spans="1:5" s="22" customFormat="1" ht="31.5" hidden="1" x14ac:dyDescent="0.3">
      <c r="A333" s="20" t="s">
        <v>337</v>
      </c>
      <c r="B333" s="21" t="s">
        <v>552</v>
      </c>
      <c r="C333" s="37">
        <v>12000</v>
      </c>
      <c r="D333" s="37">
        <v>12000</v>
      </c>
      <c r="E333" s="37">
        <v>12000</v>
      </c>
    </row>
    <row r="334" spans="1:5" s="22" customFormat="1" ht="31.5" hidden="1" x14ac:dyDescent="0.3">
      <c r="A334" s="20" t="s">
        <v>333</v>
      </c>
      <c r="B334" s="21" t="s">
        <v>553</v>
      </c>
      <c r="C334" s="37">
        <v>1091000</v>
      </c>
      <c r="D334" s="37">
        <v>1091000</v>
      </c>
      <c r="E334" s="37">
        <v>1091000</v>
      </c>
    </row>
    <row r="335" spans="1:5" ht="107.25" customHeight="1" x14ac:dyDescent="0.3">
      <c r="A335" s="10" t="s">
        <v>554</v>
      </c>
      <c r="B335" s="6" t="s">
        <v>555</v>
      </c>
      <c r="C335" s="11">
        <f t="shared" ref="C335" si="154">SUM(C336)</f>
        <v>503000</v>
      </c>
      <c r="D335" s="11">
        <f t="shared" ref="D335:E335" si="155">SUM(D336)</f>
        <v>503000</v>
      </c>
      <c r="E335" s="11">
        <f t="shared" si="155"/>
        <v>503000</v>
      </c>
    </row>
    <row r="336" spans="1:5" ht="131.25" x14ac:dyDescent="0.3">
      <c r="A336" s="10" t="s">
        <v>556</v>
      </c>
      <c r="B336" s="6" t="s">
        <v>557</v>
      </c>
      <c r="C336" s="11">
        <f t="shared" ref="C336:E336" si="156">SUM(C337:C338)</f>
        <v>503000</v>
      </c>
      <c r="D336" s="11">
        <f t="shared" si="156"/>
        <v>503000</v>
      </c>
      <c r="E336" s="11">
        <f t="shared" si="156"/>
        <v>503000</v>
      </c>
    </row>
    <row r="337" spans="1:5" s="22" customFormat="1" ht="31.5" hidden="1" x14ac:dyDescent="0.3">
      <c r="A337" s="20" t="s">
        <v>333</v>
      </c>
      <c r="B337" s="21" t="s">
        <v>558</v>
      </c>
      <c r="C337" s="37">
        <v>429000</v>
      </c>
      <c r="D337" s="37">
        <v>429000</v>
      </c>
      <c r="E337" s="37">
        <v>429000</v>
      </c>
    </row>
    <row r="338" spans="1:5" s="22" customFormat="1" ht="37.5" hidden="1" x14ac:dyDescent="0.3">
      <c r="A338" s="20" t="s">
        <v>559</v>
      </c>
      <c r="B338" s="21" t="s">
        <v>560</v>
      </c>
      <c r="C338" s="37">
        <v>74000</v>
      </c>
      <c r="D338" s="37">
        <v>74000</v>
      </c>
      <c r="E338" s="37">
        <v>74000</v>
      </c>
    </row>
    <row r="339" spans="1:5" ht="37.5" x14ac:dyDescent="0.3">
      <c r="A339" s="10" t="s">
        <v>561</v>
      </c>
      <c r="B339" s="6" t="s">
        <v>562</v>
      </c>
      <c r="C339" s="11">
        <f t="shared" ref="C339:E339" si="157">SUM(C340,C342)</f>
        <v>695000</v>
      </c>
      <c r="D339" s="11">
        <f t="shared" si="157"/>
        <v>695000</v>
      </c>
      <c r="E339" s="11">
        <f t="shared" si="157"/>
        <v>695000</v>
      </c>
    </row>
    <row r="340" spans="1:5" ht="56.25" x14ac:dyDescent="0.3">
      <c r="A340" s="10" t="s">
        <v>563</v>
      </c>
      <c r="B340" s="6" t="s">
        <v>564</v>
      </c>
      <c r="C340" s="11">
        <f t="shared" ref="C340:E340" si="158">SUM(C341)</f>
        <v>523000</v>
      </c>
      <c r="D340" s="11">
        <f t="shared" si="158"/>
        <v>523000</v>
      </c>
      <c r="E340" s="11">
        <f t="shared" si="158"/>
        <v>523000</v>
      </c>
    </row>
    <row r="341" spans="1:5" s="22" customFormat="1" ht="31.5" hidden="1" x14ac:dyDescent="0.3">
      <c r="A341" s="20" t="s">
        <v>337</v>
      </c>
      <c r="B341" s="21" t="s">
        <v>565</v>
      </c>
      <c r="C341" s="37">
        <v>523000</v>
      </c>
      <c r="D341" s="37">
        <v>523000</v>
      </c>
      <c r="E341" s="37">
        <v>523000</v>
      </c>
    </row>
    <row r="342" spans="1:5" s="43" customFormat="1" ht="37.5" x14ac:dyDescent="0.3">
      <c r="A342" s="10" t="s">
        <v>566</v>
      </c>
      <c r="B342" s="6" t="s">
        <v>567</v>
      </c>
      <c r="C342" s="11">
        <f t="shared" ref="C342:E342" si="159">SUM(C343)</f>
        <v>172000</v>
      </c>
      <c r="D342" s="11">
        <f t="shared" si="159"/>
        <v>172000</v>
      </c>
      <c r="E342" s="11">
        <f t="shared" si="159"/>
        <v>172000</v>
      </c>
    </row>
    <row r="343" spans="1:5" s="22" customFormat="1" ht="31.5" hidden="1" x14ac:dyDescent="0.3">
      <c r="A343" s="20" t="s">
        <v>337</v>
      </c>
      <c r="B343" s="21" t="s">
        <v>568</v>
      </c>
      <c r="C343" s="37">
        <v>172000</v>
      </c>
      <c r="D343" s="37">
        <v>172000</v>
      </c>
      <c r="E343" s="37">
        <v>172000</v>
      </c>
    </row>
    <row r="344" spans="1:5" s="35" customFormat="1" ht="107.25" customHeight="1" x14ac:dyDescent="0.3">
      <c r="A344" s="10" t="s">
        <v>569</v>
      </c>
      <c r="B344" s="6" t="s">
        <v>570</v>
      </c>
      <c r="C344" s="11">
        <f>SUM(C345)</f>
        <v>3404000</v>
      </c>
      <c r="D344" s="11">
        <f t="shared" ref="D344:E344" si="160">SUM(D345)</f>
        <v>3060000</v>
      </c>
      <c r="E344" s="11">
        <f t="shared" si="160"/>
        <v>2390000</v>
      </c>
    </row>
    <row r="345" spans="1:5" s="35" customFormat="1" ht="87" customHeight="1" x14ac:dyDescent="0.3">
      <c r="A345" s="10" t="s">
        <v>571</v>
      </c>
      <c r="B345" s="6" t="s">
        <v>572</v>
      </c>
      <c r="C345" s="11">
        <f t="shared" ref="C345:E345" si="161">SUM(C346)</f>
        <v>3404000</v>
      </c>
      <c r="D345" s="11">
        <f t="shared" si="161"/>
        <v>3060000</v>
      </c>
      <c r="E345" s="11">
        <f t="shared" si="161"/>
        <v>2390000</v>
      </c>
    </row>
    <row r="346" spans="1:5" s="35" customFormat="1" ht="56.25" x14ac:dyDescent="0.3">
      <c r="A346" s="10" t="s">
        <v>573</v>
      </c>
      <c r="B346" s="6" t="s">
        <v>574</v>
      </c>
      <c r="C346" s="11">
        <f>SUM(C347,C349,C351)</f>
        <v>3404000</v>
      </c>
      <c r="D346" s="11">
        <f t="shared" ref="D346:E346" si="162">SUM(D347,D349,D351)</f>
        <v>3060000</v>
      </c>
      <c r="E346" s="11">
        <f t="shared" si="162"/>
        <v>2390000</v>
      </c>
    </row>
    <row r="347" spans="1:5" ht="102.75" customHeight="1" x14ac:dyDescent="0.3">
      <c r="A347" s="10" t="s">
        <v>575</v>
      </c>
      <c r="B347" s="6" t="s">
        <v>576</v>
      </c>
      <c r="C347" s="11">
        <f t="shared" ref="C347:E347" si="163">SUM(C348)</f>
        <v>13000</v>
      </c>
      <c r="D347" s="11">
        <f t="shared" si="163"/>
        <v>13000</v>
      </c>
      <c r="E347" s="11">
        <f t="shared" si="163"/>
        <v>13000</v>
      </c>
    </row>
    <row r="348" spans="1:5" s="22" customFormat="1" ht="45.75" hidden="1" customHeight="1" x14ac:dyDescent="0.3">
      <c r="A348" s="20" t="s">
        <v>146</v>
      </c>
      <c r="B348" s="21" t="s">
        <v>577</v>
      </c>
      <c r="C348" s="37">
        <v>13000</v>
      </c>
      <c r="D348" s="37">
        <v>13000</v>
      </c>
      <c r="E348" s="37">
        <v>13000</v>
      </c>
    </row>
    <row r="349" spans="1:5" ht="99.75" customHeight="1" x14ac:dyDescent="0.3">
      <c r="A349" s="10" t="s">
        <v>578</v>
      </c>
      <c r="B349" s="6" t="s">
        <v>579</v>
      </c>
      <c r="C349" s="11">
        <f t="shared" ref="C349:E349" si="164">SUM(C350)</f>
        <v>46000</v>
      </c>
      <c r="D349" s="11">
        <f t="shared" si="164"/>
        <v>46000</v>
      </c>
      <c r="E349" s="11">
        <f t="shared" si="164"/>
        <v>46000</v>
      </c>
    </row>
    <row r="350" spans="1:5" s="22" customFormat="1" ht="38.25" hidden="1" customHeight="1" x14ac:dyDescent="0.3">
      <c r="A350" s="20" t="s">
        <v>146</v>
      </c>
      <c r="B350" s="21" t="s">
        <v>580</v>
      </c>
      <c r="C350" s="37">
        <v>46000</v>
      </c>
      <c r="D350" s="37">
        <v>46000</v>
      </c>
      <c r="E350" s="37">
        <v>46000</v>
      </c>
    </row>
    <row r="351" spans="1:5" s="22" customFormat="1" ht="87" customHeight="1" x14ac:dyDescent="0.3">
      <c r="A351" s="10" t="s">
        <v>581</v>
      </c>
      <c r="B351" s="44" t="s">
        <v>582</v>
      </c>
      <c r="C351" s="11">
        <f>SUM(C352:C354)</f>
        <v>3345000</v>
      </c>
      <c r="D351" s="11">
        <f>SUM(D352:D354)</f>
        <v>3001000</v>
      </c>
      <c r="E351" s="11">
        <f>SUM(E352:E354)</f>
        <v>2331000</v>
      </c>
    </row>
    <row r="352" spans="1:5" s="22" customFormat="1" ht="26.25" hidden="1" customHeight="1" x14ac:dyDescent="0.3">
      <c r="A352" s="20" t="s">
        <v>163</v>
      </c>
      <c r="B352" s="45" t="s">
        <v>583</v>
      </c>
      <c r="C352" s="37">
        <v>480000</v>
      </c>
      <c r="D352" s="37">
        <v>659000</v>
      </c>
      <c r="E352" s="37">
        <v>425000</v>
      </c>
    </row>
    <row r="353" spans="1:5" s="22" customFormat="1" ht="37.5" hidden="1" x14ac:dyDescent="0.3">
      <c r="A353" s="20" t="s">
        <v>171</v>
      </c>
      <c r="B353" s="45" t="s">
        <v>584</v>
      </c>
      <c r="C353" s="37">
        <v>2849000</v>
      </c>
      <c r="D353" s="37">
        <v>2326000</v>
      </c>
      <c r="E353" s="37">
        <v>1890000</v>
      </c>
    </row>
    <row r="354" spans="1:5" s="22" customFormat="1" hidden="1" x14ac:dyDescent="0.3">
      <c r="A354" s="20" t="s">
        <v>199</v>
      </c>
      <c r="B354" s="45" t="s">
        <v>585</v>
      </c>
      <c r="C354" s="37">
        <v>16000</v>
      </c>
      <c r="D354" s="37">
        <v>16000</v>
      </c>
      <c r="E354" s="37">
        <v>16000</v>
      </c>
    </row>
    <row r="355" spans="1:5" s="35" customFormat="1" ht="26.25" customHeight="1" x14ac:dyDescent="0.3">
      <c r="A355" s="10" t="s">
        <v>586</v>
      </c>
      <c r="B355" s="6" t="s">
        <v>587</v>
      </c>
      <c r="C355" s="11">
        <f>SUM(C356)</f>
        <v>2480000</v>
      </c>
      <c r="D355" s="11">
        <f t="shared" ref="D355:E355" si="165">SUM(D356)</f>
        <v>95000</v>
      </c>
      <c r="E355" s="11">
        <f t="shared" si="165"/>
        <v>51000</v>
      </c>
    </row>
    <row r="356" spans="1:5" ht="63" customHeight="1" x14ac:dyDescent="0.3">
      <c r="A356" s="10" t="s">
        <v>588</v>
      </c>
      <c r="B356" s="6" t="s">
        <v>589</v>
      </c>
      <c r="C356" s="11">
        <f>SUM(C357,C366)</f>
        <v>2480000</v>
      </c>
      <c r="D356" s="11">
        <f>SUM(D357,D366)</f>
        <v>95000</v>
      </c>
      <c r="E356" s="11">
        <f>SUM(E357,E366)</f>
        <v>51000</v>
      </c>
    </row>
    <row r="357" spans="1:5" ht="62.25" customHeight="1" x14ac:dyDescent="0.3">
      <c r="A357" s="10" t="s">
        <v>590</v>
      </c>
      <c r="B357" s="6" t="s">
        <v>591</v>
      </c>
      <c r="C357" s="11">
        <f>SUM(C358)</f>
        <v>2310000</v>
      </c>
      <c r="D357" s="11">
        <f t="shared" ref="D357:E357" si="166">SUM(D358)</f>
        <v>4000</v>
      </c>
      <c r="E357" s="11">
        <f t="shared" si="166"/>
        <v>1000</v>
      </c>
    </row>
    <row r="358" spans="1:5" ht="120" customHeight="1" x14ac:dyDescent="0.3">
      <c r="A358" s="10" t="s">
        <v>592</v>
      </c>
      <c r="B358" s="6" t="s">
        <v>593</v>
      </c>
      <c r="C358" s="11">
        <f>SUM(C359:C365)</f>
        <v>2310000</v>
      </c>
      <c r="D358" s="11">
        <f>SUM(D359:D365)</f>
        <v>4000</v>
      </c>
      <c r="E358" s="11">
        <f>SUM(E359:E365)</f>
        <v>1000</v>
      </c>
    </row>
    <row r="359" spans="1:5" s="22" customFormat="1" ht="31.5" hidden="1" x14ac:dyDescent="0.3">
      <c r="A359" s="20" t="s">
        <v>20</v>
      </c>
      <c r="B359" s="21" t="s">
        <v>594</v>
      </c>
      <c r="C359" s="37">
        <v>26000</v>
      </c>
      <c r="D359" s="37">
        <v>4000</v>
      </c>
      <c r="E359" s="37">
        <v>1000</v>
      </c>
    </row>
    <row r="360" spans="1:5" s="22" customFormat="1" ht="31.5" hidden="1" x14ac:dyDescent="0.3">
      <c r="A360" s="20" t="s">
        <v>595</v>
      </c>
      <c r="B360" s="21" t="s">
        <v>596</v>
      </c>
      <c r="C360" s="37">
        <v>1500000</v>
      </c>
      <c r="D360" s="37">
        <v>0</v>
      </c>
      <c r="E360" s="37">
        <v>0</v>
      </c>
    </row>
    <row r="361" spans="1:5" s="22" customFormat="1" ht="37.5" hidden="1" x14ac:dyDescent="0.3">
      <c r="A361" s="20" t="s">
        <v>597</v>
      </c>
      <c r="B361" s="21" t="s">
        <v>596</v>
      </c>
      <c r="C361" s="37">
        <v>24000</v>
      </c>
      <c r="D361" s="37">
        <v>0</v>
      </c>
      <c r="E361" s="37">
        <v>0</v>
      </c>
    </row>
    <row r="362" spans="1:5" s="22" customFormat="1" ht="31.5" hidden="1" x14ac:dyDescent="0.3">
      <c r="A362" s="20" t="s">
        <v>598</v>
      </c>
      <c r="B362" s="21" t="s">
        <v>599</v>
      </c>
      <c r="C362" s="37">
        <v>12000</v>
      </c>
      <c r="D362" s="37">
        <v>0</v>
      </c>
      <c r="E362" s="37">
        <v>0</v>
      </c>
    </row>
    <row r="363" spans="1:5" s="22" customFormat="1" ht="37.5" hidden="1" x14ac:dyDescent="0.3">
      <c r="A363" s="20" t="s">
        <v>600</v>
      </c>
      <c r="B363" s="21" t="s">
        <v>601</v>
      </c>
      <c r="C363" s="37">
        <v>58000</v>
      </c>
      <c r="D363" s="37">
        <v>0</v>
      </c>
      <c r="E363" s="37">
        <v>0</v>
      </c>
    </row>
    <row r="364" spans="1:5" s="22" customFormat="1" ht="37.5" hidden="1" x14ac:dyDescent="0.3">
      <c r="A364" s="20" t="s">
        <v>559</v>
      </c>
      <c r="B364" s="21" t="s">
        <v>602</v>
      </c>
      <c r="C364" s="37">
        <v>40000</v>
      </c>
      <c r="D364" s="37">
        <v>0</v>
      </c>
      <c r="E364" s="37">
        <v>0</v>
      </c>
    </row>
    <row r="365" spans="1:5" s="22" customFormat="1" ht="31.5" hidden="1" x14ac:dyDescent="0.3">
      <c r="A365" s="20" t="s">
        <v>603</v>
      </c>
      <c r="B365" s="21" t="s">
        <v>604</v>
      </c>
      <c r="C365" s="37">
        <v>650000</v>
      </c>
      <c r="D365" s="37">
        <v>0</v>
      </c>
      <c r="E365" s="37">
        <v>0</v>
      </c>
    </row>
    <row r="366" spans="1:5" ht="65.25" customHeight="1" x14ac:dyDescent="0.3">
      <c r="A366" s="10" t="s">
        <v>605</v>
      </c>
      <c r="B366" s="6" t="s">
        <v>606</v>
      </c>
      <c r="C366" s="11">
        <f t="shared" ref="C366:E366" si="167">SUM(C367)</f>
        <v>170000</v>
      </c>
      <c r="D366" s="11">
        <f t="shared" si="167"/>
        <v>91000</v>
      </c>
      <c r="E366" s="11">
        <f t="shared" si="167"/>
        <v>50000</v>
      </c>
    </row>
    <row r="367" spans="1:5" s="22" customFormat="1" ht="31.5" hidden="1" x14ac:dyDescent="0.3">
      <c r="A367" s="20" t="s">
        <v>20</v>
      </c>
      <c r="B367" s="21" t="s">
        <v>607</v>
      </c>
      <c r="C367" s="37">
        <v>170000</v>
      </c>
      <c r="D367" s="37">
        <v>91000</v>
      </c>
      <c r="E367" s="37">
        <v>50000</v>
      </c>
    </row>
    <row r="368" spans="1:5" x14ac:dyDescent="0.3">
      <c r="A368" s="10" t="s">
        <v>608</v>
      </c>
      <c r="B368" s="6" t="s">
        <v>609</v>
      </c>
      <c r="C368" s="11">
        <f>SUM(C369)</f>
        <v>4189000</v>
      </c>
      <c r="D368" s="11">
        <f t="shared" ref="D368:E368" si="168">SUM(D369)</f>
        <v>3722000</v>
      </c>
      <c r="E368" s="11">
        <f t="shared" si="168"/>
        <v>3626000</v>
      </c>
    </row>
    <row r="369" spans="1:5" x14ac:dyDescent="0.3">
      <c r="A369" s="10" t="s">
        <v>610</v>
      </c>
      <c r="B369" s="6" t="s">
        <v>611</v>
      </c>
      <c r="C369" s="11">
        <f t="shared" ref="C369:E370" si="169">SUM(C370)</f>
        <v>4189000</v>
      </c>
      <c r="D369" s="11">
        <f t="shared" si="169"/>
        <v>3722000</v>
      </c>
      <c r="E369" s="11">
        <f t="shared" si="169"/>
        <v>3626000</v>
      </c>
    </row>
    <row r="370" spans="1:5" ht="56.25" x14ac:dyDescent="0.3">
      <c r="A370" s="10" t="s">
        <v>612</v>
      </c>
      <c r="B370" s="6" t="s">
        <v>613</v>
      </c>
      <c r="C370" s="11">
        <f t="shared" si="169"/>
        <v>4189000</v>
      </c>
      <c r="D370" s="11">
        <f t="shared" si="169"/>
        <v>3722000</v>
      </c>
      <c r="E370" s="11">
        <f t="shared" si="169"/>
        <v>3626000</v>
      </c>
    </row>
    <row r="371" spans="1:5" s="22" customFormat="1" ht="31.5" hidden="1" x14ac:dyDescent="0.3">
      <c r="A371" s="20" t="s">
        <v>154</v>
      </c>
      <c r="B371" s="21" t="s">
        <v>614</v>
      </c>
      <c r="C371" s="37">
        <v>4189000</v>
      </c>
      <c r="D371" s="37">
        <v>3722000</v>
      </c>
      <c r="E371" s="37">
        <v>3626000</v>
      </c>
    </row>
    <row r="372" spans="1:5" s="43" customFormat="1" ht="36.75" customHeight="1" x14ac:dyDescent="0.3">
      <c r="A372" s="10" t="s">
        <v>615</v>
      </c>
      <c r="B372" s="6" t="s">
        <v>616</v>
      </c>
      <c r="C372" s="11">
        <f>SUM(C373,C521,C525)</f>
        <v>12168495184</v>
      </c>
      <c r="D372" s="11">
        <f>SUM(D373,D521,D525)</f>
        <v>14559395200</v>
      </c>
      <c r="E372" s="11">
        <f>SUM(E373,E521,E525)</f>
        <v>8047594100</v>
      </c>
    </row>
    <row r="373" spans="1:5" s="43" customFormat="1" ht="37.5" x14ac:dyDescent="0.3">
      <c r="A373" s="10" t="s">
        <v>617</v>
      </c>
      <c r="B373" s="6" t="s">
        <v>618</v>
      </c>
      <c r="C373" s="11">
        <f>SUM(C374,C384,C469,C508)</f>
        <v>12167799184</v>
      </c>
      <c r="D373" s="11">
        <f>SUM(D374,D384,D469,D508)</f>
        <v>14558605200</v>
      </c>
      <c r="E373" s="11">
        <f>SUM(E374,E384,E469,E508)</f>
        <v>8046799100</v>
      </c>
    </row>
    <row r="374" spans="1:5" s="43" customFormat="1" x14ac:dyDescent="0.3">
      <c r="A374" s="46" t="s">
        <v>619</v>
      </c>
      <c r="B374" s="47" t="s">
        <v>620</v>
      </c>
      <c r="C374" s="11">
        <f>SUM(C375,C381)</f>
        <v>899058000</v>
      </c>
      <c r="D374" s="11">
        <f>SUM(D375,D381)</f>
        <v>500000</v>
      </c>
      <c r="E374" s="11">
        <f>SUM(E375,E381)</f>
        <v>500000</v>
      </c>
    </row>
    <row r="375" spans="1:5" s="43" customFormat="1" x14ac:dyDescent="0.3">
      <c r="A375" s="46" t="s">
        <v>621</v>
      </c>
      <c r="B375" s="47" t="s">
        <v>622</v>
      </c>
      <c r="C375" s="11">
        <f t="shared" ref="C375:E375" si="170">SUM(C376)</f>
        <v>399058000</v>
      </c>
      <c r="D375" s="11">
        <f t="shared" si="170"/>
        <v>0</v>
      </c>
      <c r="E375" s="11">
        <f t="shared" si="170"/>
        <v>0</v>
      </c>
    </row>
    <row r="376" spans="1:5" s="43" customFormat="1" ht="37.5" x14ac:dyDescent="0.3">
      <c r="A376" s="10" t="s">
        <v>623</v>
      </c>
      <c r="B376" s="6" t="s">
        <v>624</v>
      </c>
      <c r="C376" s="11">
        <f>SUM(C377:C380)</f>
        <v>399058000</v>
      </c>
      <c r="D376" s="11">
        <f t="shared" ref="D376:E376" si="171">SUM(D377:D380)</f>
        <v>0</v>
      </c>
      <c r="E376" s="11">
        <f t="shared" si="171"/>
        <v>0</v>
      </c>
    </row>
    <row r="377" spans="1:5" s="39" customFormat="1" ht="56.25" hidden="1" x14ac:dyDescent="0.3">
      <c r="A377" s="48" t="s">
        <v>625</v>
      </c>
      <c r="B377" s="49" t="s">
        <v>626</v>
      </c>
      <c r="C377" s="50">
        <v>116859000</v>
      </c>
      <c r="D377" s="50">
        <v>0</v>
      </c>
      <c r="E377" s="50">
        <v>0</v>
      </c>
    </row>
    <row r="378" spans="1:5" s="39" customFormat="1" ht="31.5" hidden="1" x14ac:dyDescent="0.3">
      <c r="A378" s="48" t="s">
        <v>627</v>
      </c>
      <c r="B378" s="49" t="s">
        <v>626</v>
      </c>
      <c r="C378" s="50">
        <v>60467000</v>
      </c>
      <c r="D378" s="50">
        <v>0</v>
      </c>
      <c r="E378" s="50">
        <v>0</v>
      </c>
    </row>
    <row r="379" spans="1:5" s="39" customFormat="1" ht="37.5" hidden="1" x14ac:dyDescent="0.3">
      <c r="A379" s="51" t="s">
        <v>628</v>
      </c>
      <c r="B379" s="49" t="s">
        <v>626</v>
      </c>
      <c r="C379" s="50">
        <v>128487000</v>
      </c>
      <c r="D379" s="50">
        <v>0</v>
      </c>
      <c r="E379" s="50">
        <v>0</v>
      </c>
    </row>
    <row r="380" spans="1:5" s="39" customFormat="1" ht="37.5" hidden="1" x14ac:dyDescent="0.3">
      <c r="A380" s="51" t="s">
        <v>629</v>
      </c>
      <c r="B380" s="49" t="s">
        <v>626</v>
      </c>
      <c r="C380" s="50">
        <v>93245000</v>
      </c>
      <c r="D380" s="50">
        <v>0</v>
      </c>
      <c r="E380" s="50">
        <v>0</v>
      </c>
    </row>
    <row r="381" spans="1:5" s="43" customFormat="1" ht="33" customHeight="1" x14ac:dyDescent="0.3">
      <c r="A381" s="46" t="s">
        <v>630</v>
      </c>
      <c r="B381" s="47" t="s">
        <v>631</v>
      </c>
      <c r="C381" s="11">
        <f t="shared" ref="C381:E382" si="172">SUM(C382)</f>
        <v>500000000</v>
      </c>
      <c r="D381" s="11">
        <f t="shared" si="172"/>
        <v>500000</v>
      </c>
      <c r="E381" s="11">
        <f t="shared" si="172"/>
        <v>500000</v>
      </c>
    </row>
    <row r="382" spans="1:5" s="43" customFormat="1" ht="37.5" x14ac:dyDescent="0.3">
      <c r="A382" s="46" t="s">
        <v>632</v>
      </c>
      <c r="B382" s="47" t="s">
        <v>633</v>
      </c>
      <c r="C382" s="11">
        <f>SUM(C383)</f>
        <v>500000000</v>
      </c>
      <c r="D382" s="11">
        <f t="shared" si="172"/>
        <v>500000</v>
      </c>
      <c r="E382" s="11">
        <f t="shared" si="172"/>
        <v>500000</v>
      </c>
    </row>
    <row r="383" spans="1:5" s="39" customFormat="1" ht="37.5" hidden="1" x14ac:dyDescent="0.3">
      <c r="A383" s="51" t="s">
        <v>634</v>
      </c>
      <c r="B383" s="49" t="s">
        <v>635</v>
      </c>
      <c r="C383" s="50">
        <v>500000000</v>
      </c>
      <c r="D383" s="50">
        <v>500000</v>
      </c>
      <c r="E383" s="50">
        <v>500000</v>
      </c>
    </row>
    <row r="384" spans="1:5" s="43" customFormat="1" ht="33.75" customHeight="1" x14ac:dyDescent="0.3">
      <c r="A384" s="46" t="s">
        <v>636</v>
      </c>
      <c r="B384" s="47" t="s">
        <v>637</v>
      </c>
      <c r="C384" s="11">
        <f>SUM(C385,C392,C395,C398,C401,C404,C407,C410,C413,C416,C419,C422,C425,C428,C431,C434,C437,C440,C443,C446,C449,C453,C457,C460)</f>
        <v>6247475984</v>
      </c>
      <c r="D384" s="11">
        <f>SUM(D385,D392,D395,D398,D401,D404,D407,D410,D413,D416,D419,D422,D425,D428,D431,D434,D437,D440,D443,D446,D449,D453,D457,D460)</f>
        <v>9534189100</v>
      </c>
      <c r="E384" s="11">
        <f>SUM(E385,E392,E395,E398,E401,E404,E407,E410,E413,E416,E419,E422,E425,E428,E431,E434,E437,E440,E443,E446,E449,E453,E457,E460)</f>
        <v>2979567300</v>
      </c>
    </row>
    <row r="385" spans="1:5" s="43" customFormat="1" ht="37.5" x14ac:dyDescent="0.3">
      <c r="A385" s="10" t="s">
        <v>638</v>
      </c>
      <c r="B385" s="6" t="s">
        <v>639</v>
      </c>
      <c r="C385" s="11">
        <f t="shared" ref="C385:E385" si="173">SUM(C386)</f>
        <v>2269477700</v>
      </c>
      <c r="D385" s="11">
        <f t="shared" si="173"/>
        <v>5286111800</v>
      </c>
      <c r="E385" s="11">
        <f t="shared" si="173"/>
        <v>361987300</v>
      </c>
    </row>
    <row r="386" spans="1:5" s="43" customFormat="1" ht="37.5" x14ac:dyDescent="0.3">
      <c r="A386" s="10" t="s">
        <v>640</v>
      </c>
      <c r="B386" s="6" t="s">
        <v>641</v>
      </c>
      <c r="C386" s="11">
        <f>SUM(C387:C391)</f>
        <v>2269477700</v>
      </c>
      <c r="D386" s="11">
        <f>SUM(D387:D391)</f>
        <v>5286111800</v>
      </c>
      <c r="E386" s="11">
        <f>SUM(E387:E391)</f>
        <v>361987300</v>
      </c>
    </row>
    <row r="387" spans="1:5" s="43" customFormat="1" ht="62.25" hidden="1" customHeight="1" x14ac:dyDescent="0.3">
      <c r="A387" s="51" t="s">
        <v>642</v>
      </c>
      <c r="B387" s="49" t="s">
        <v>643</v>
      </c>
      <c r="C387" s="50">
        <v>11533500</v>
      </c>
      <c r="D387" s="50">
        <v>0</v>
      </c>
      <c r="E387" s="50">
        <v>0</v>
      </c>
    </row>
    <row r="388" spans="1:5" s="43" customFormat="1" ht="62.25" hidden="1" customHeight="1" x14ac:dyDescent="0.3">
      <c r="A388" s="51" t="s">
        <v>644</v>
      </c>
      <c r="B388" s="49" t="s">
        <v>645</v>
      </c>
      <c r="C388" s="50">
        <v>136027300</v>
      </c>
      <c r="D388" s="50">
        <v>0</v>
      </c>
      <c r="E388" s="50">
        <v>0</v>
      </c>
    </row>
    <row r="389" spans="1:5" s="19" customFormat="1" ht="87" hidden="1" customHeight="1" x14ac:dyDescent="0.3">
      <c r="A389" s="16" t="s">
        <v>646</v>
      </c>
      <c r="B389" s="17" t="s">
        <v>645</v>
      </c>
      <c r="C389" s="52">
        <v>1462200000</v>
      </c>
      <c r="D389" s="52">
        <v>4408413000</v>
      </c>
      <c r="E389" s="52">
        <v>0</v>
      </c>
    </row>
    <row r="390" spans="1:5" s="19" customFormat="1" ht="59.25" hidden="1" customHeight="1" x14ac:dyDescent="0.3">
      <c r="A390" s="16" t="s">
        <v>647</v>
      </c>
      <c r="B390" s="17" t="s">
        <v>645</v>
      </c>
      <c r="C390" s="52">
        <v>4312000</v>
      </c>
      <c r="D390" s="52">
        <v>4188700</v>
      </c>
      <c r="E390" s="52">
        <v>0</v>
      </c>
    </row>
    <row r="391" spans="1:5" s="43" customFormat="1" ht="93" hidden="1" customHeight="1" x14ac:dyDescent="0.3">
      <c r="A391" s="51" t="s">
        <v>648</v>
      </c>
      <c r="B391" s="49" t="s">
        <v>645</v>
      </c>
      <c r="C391" s="50">
        <v>655404900</v>
      </c>
      <c r="D391" s="50">
        <v>873510100</v>
      </c>
      <c r="E391" s="50">
        <v>361987300</v>
      </c>
    </row>
    <row r="392" spans="1:5" s="43" customFormat="1" ht="88.5" hidden="1" customHeight="1" x14ac:dyDescent="0.3">
      <c r="A392" s="10" t="s">
        <v>649</v>
      </c>
      <c r="B392" s="6" t="s">
        <v>650</v>
      </c>
      <c r="C392" s="11">
        <f>SUM(C393)</f>
        <v>0</v>
      </c>
      <c r="D392" s="11">
        <f t="shared" ref="D392:E392" si="174">SUM(D393)</f>
        <v>0</v>
      </c>
      <c r="E392" s="11">
        <f t="shared" si="174"/>
        <v>0</v>
      </c>
    </row>
    <row r="393" spans="1:5" s="43" customFormat="1" ht="90" hidden="1" customHeight="1" x14ac:dyDescent="0.3">
      <c r="A393" s="10" t="s">
        <v>651</v>
      </c>
      <c r="B393" s="6" t="s">
        <v>652</v>
      </c>
      <c r="C393" s="11">
        <f>SUM(C394)</f>
        <v>0</v>
      </c>
      <c r="D393" s="11">
        <f>SUM(D394)</f>
        <v>0</v>
      </c>
      <c r="E393" s="11">
        <f>SUM(E394)</f>
        <v>0</v>
      </c>
    </row>
    <row r="394" spans="1:5" s="43" customFormat="1" ht="68.25" hidden="1" customHeight="1" x14ac:dyDescent="0.3">
      <c r="A394" s="51" t="s">
        <v>653</v>
      </c>
      <c r="B394" s="49" t="s">
        <v>654</v>
      </c>
      <c r="C394" s="53">
        <v>0</v>
      </c>
      <c r="D394" s="53">
        <v>0</v>
      </c>
      <c r="E394" s="53">
        <v>0</v>
      </c>
    </row>
    <row r="395" spans="1:5" s="43" customFormat="1" ht="105.75" customHeight="1" x14ac:dyDescent="0.3">
      <c r="A395" s="10" t="s">
        <v>655</v>
      </c>
      <c r="B395" s="6" t="s">
        <v>656</v>
      </c>
      <c r="C395" s="11">
        <f t="shared" ref="C395:E395" si="175">SUM(C396)</f>
        <v>151347290</v>
      </c>
      <c r="D395" s="11">
        <f t="shared" si="175"/>
        <v>0</v>
      </c>
      <c r="E395" s="11">
        <f t="shared" si="175"/>
        <v>0</v>
      </c>
    </row>
    <row r="396" spans="1:5" s="43" customFormat="1" ht="99" customHeight="1" x14ac:dyDescent="0.3">
      <c r="A396" s="10" t="s">
        <v>657</v>
      </c>
      <c r="B396" s="6" t="s">
        <v>658</v>
      </c>
      <c r="C396" s="11">
        <f>SUM(C397:C397)</f>
        <v>151347290</v>
      </c>
      <c r="D396" s="11">
        <f>SUM(D397:D397)</f>
        <v>0</v>
      </c>
      <c r="E396" s="11">
        <f>SUM(E397:E397)</f>
        <v>0</v>
      </c>
    </row>
    <row r="397" spans="1:5" s="19" customFormat="1" ht="72" hidden="1" customHeight="1" x14ac:dyDescent="0.3">
      <c r="A397" s="51" t="s">
        <v>659</v>
      </c>
      <c r="B397" s="49" t="s">
        <v>660</v>
      </c>
      <c r="C397" s="50">
        <v>151347290</v>
      </c>
      <c r="D397" s="50">
        <v>0</v>
      </c>
      <c r="E397" s="50">
        <v>0</v>
      </c>
    </row>
    <row r="398" spans="1:5" s="43" customFormat="1" ht="75" x14ac:dyDescent="0.3">
      <c r="A398" s="10" t="s">
        <v>661</v>
      </c>
      <c r="B398" s="6" t="s">
        <v>662</v>
      </c>
      <c r="C398" s="11">
        <f t="shared" ref="C398:E398" si="176">SUM(C399)</f>
        <v>100649494</v>
      </c>
      <c r="D398" s="11">
        <f t="shared" si="176"/>
        <v>0</v>
      </c>
      <c r="E398" s="11">
        <f t="shared" si="176"/>
        <v>0</v>
      </c>
    </row>
    <row r="399" spans="1:5" s="43" customFormat="1" ht="75" x14ac:dyDescent="0.3">
      <c r="A399" s="10" t="s">
        <v>663</v>
      </c>
      <c r="B399" s="6" t="s">
        <v>664</v>
      </c>
      <c r="C399" s="11">
        <f>SUM(C400)</f>
        <v>100649494</v>
      </c>
      <c r="D399" s="11">
        <f>SUM(D400)</f>
        <v>0</v>
      </c>
      <c r="E399" s="11">
        <f>SUM(E400)</f>
        <v>0</v>
      </c>
    </row>
    <row r="400" spans="1:5" s="43" customFormat="1" ht="37.5" hidden="1" x14ac:dyDescent="0.3">
      <c r="A400" s="48" t="s">
        <v>665</v>
      </c>
      <c r="B400" s="54" t="s">
        <v>666</v>
      </c>
      <c r="C400" s="55">
        <v>100649494</v>
      </c>
      <c r="D400" s="55">
        <v>0</v>
      </c>
      <c r="E400" s="55">
        <v>0</v>
      </c>
    </row>
    <row r="401" spans="1:5" s="43" customFormat="1" ht="37.5" x14ac:dyDescent="0.3">
      <c r="A401" s="10" t="s">
        <v>667</v>
      </c>
      <c r="B401" s="6" t="s">
        <v>668</v>
      </c>
      <c r="C401" s="11">
        <f>SUM(C402)</f>
        <v>0</v>
      </c>
      <c r="D401" s="11">
        <f t="shared" ref="D401:E401" si="177">SUM(D402)</f>
        <v>688594800</v>
      </c>
      <c r="E401" s="11">
        <f t="shared" si="177"/>
        <v>0</v>
      </c>
    </row>
    <row r="402" spans="1:5" s="43" customFormat="1" ht="37.5" x14ac:dyDescent="0.3">
      <c r="A402" s="10" t="s">
        <v>669</v>
      </c>
      <c r="B402" s="6" t="s">
        <v>670</v>
      </c>
      <c r="C402" s="11">
        <f>SUM(C403)</f>
        <v>0</v>
      </c>
      <c r="D402" s="11">
        <f>SUM(D403)</f>
        <v>688594800</v>
      </c>
      <c r="E402" s="11">
        <f>SUM(E403)</f>
        <v>0</v>
      </c>
    </row>
    <row r="403" spans="1:5" s="19" customFormat="1" ht="48" hidden="1" customHeight="1" x14ac:dyDescent="0.3">
      <c r="A403" s="16" t="s">
        <v>647</v>
      </c>
      <c r="B403" s="49" t="s">
        <v>671</v>
      </c>
      <c r="C403" s="55">
        <v>0</v>
      </c>
      <c r="D403" s="55">
        <v>688594800</v>
      </c>
      <c r="E403" s="55">
        <v>0</v>
      </c>
    </row>
    <row r="404" spans="1:5" ht="56.25" hidden="1" x14ac:dyDescent="0.3">
      <c r="A404" s="10" t="s">
        <v>672</v>
      </c>
      <c r="B404" s="47" t="s">
        <v>673</v>
      </c>
      <c r="C404" s="11">
        <f>SUM(C405)</f>
        <v>0</v>
      </c>
      <c r="D404" s="11">
        <f t="shared" ref="D404:E404" si="178">SUM(D405)</f>
        <v>0</v>
      </c>
      <c r="E404" s="11">
        <f t="shared" si="178"/>
        <v>0</v>
      </c>
    </row>
    <row r="405" spans="1:5" ht="56.25" hidden="1" x14ac:dyDescent="0.3">
      <c r="A405" s="10" t="s">
        <v>674</v>
      </c>
      <c r="B405" s="47" t="s">
        <v>675</v>
      </c>
      <c r="C405" s="11">
        <f>SUM(C406)</f>
        <v>0</v>
      </c>
      <c r="D405" s="11">
        <f>SUM(D406)</f>
        <v>0</v>
      </c>
      <c r="E405" s="11">
        <f>SUM(E406)</f>
        <v>0</v>
      </c>
    </row>
    <row r="406" spans="1:5" s="19" customFormat="1" ht="37.5" hidden="1" x14ac:dyDescent="0.3">
      <c r="A406" s="51" t="s">
        <v>676</v>
      </c>
      <c r="B406" s="49" t="s">
        <v>677</v>
      </c>
      <c r="C406" s="53">
        <v>0</v>
      </c>
      <c r="D406" s="53">
        <v>0</v>
      </c>
      <c r="E406" s="53">
        <v>0</v>
      </c>
    </row>
    <row r="407" spans="1:5" s="43" customFormat="1" ht="56.25" hidden="1" x14ac:dyDescent="0.3">
      <c r="A407" s="10" t="s">
        <v>678</v>
      </c>
      <c r="B407" s="47" t="s">
        <v>679</v>
      </c>
      <c r="C407" s="11">
        <f t="shared" ref="C407:E407" si="179">SUM(C408)</f>
        <v>0</v>
      </c>
      <c r="D407" s="11">
        <f t="shared" si="179"/>
        <v>0</v>
      </c>
      <c r="E407" s="11">
        <f t="shared" si="179"/>
        <v>0</v>
      </c>
    </row>
    <row r="408" spans="1:5" s="43" customFormat="1" ht="56.25" hidden="1" x14ac:dyDescent="0.3">
      <c r="A408" s="10" t="s">
        <v>680</v>
      </c>
      <c r="B408" s="47" t="s">
        <v>681</v>
      </c>
      <c r="C408" s="11">
        <f>SUM(C409)</f>
        <v>0</v>
      </c>
      <c r="D408" s="11">
        <f>SUM(D409)</f>
        <v>0</v>
      </c>
      <c r="E408" s="11">
        <f>SUM(E409)</f>
        <v>0</v>
      </c>
    </row>
    <row r="409" spans="1:5" s="43" customFormat="1" ht="37.5" hidden="1" x14ac:dyDescent="0.3">
      <c r="A409" s="51" t="s">
        <v>682</v>
      </c>
      <c r="B409" s="49" t="s">
        <v>683</v>
      </c>
      <c r="C409" s="53">
        <v>0</v>
      </c>
      <c r="D409" s="53">
        <v>0</v>
      </c>
      <c r="E409" s="53">
        <v>0</v>
      </c>
    </row>
    <row r="410" spans="1:5" ht="37.5" hidden="1" x14ac:dyDescent="0.3">
      <c r="A410" s="10" t="s">
        <v>684</v>
      </c>
      <c r="B410" s="6" t="s">
        <v>685</v>
      </c>
      <c r="C410" s="56">
        <f>SUM(C411)</f>
        <v>0</v>
      </c>
      <c r="D410" s="56">
        <f t="shared" ref="D410:E410" si="180">SUM(D411)</f>
        <v>0</v>
      </c>
      <c r="E410" s="56">
        <f t="shared" si="180"/>
        <v>0</v>
      </c>
    </row>
    <row r="411" spans="1:5" ht="37.5" hidden="1" x14ac:dyDescent="0.3">
      <c r="A411" s="10" t="s">
        <v>686</v>
      </c>
      <c r="B411" s="6" t="s">
        <v>687</v>
      </c>
      <c r="C411" s="56">
        <f>SUM(C412)</f>
        <v>0</v>
      </c>
      <c r="D411" s="56">
        <f>SUM(D412)</f>
        <v>0</v>
      </c>
      <c r="E411" s="56">
        <f>SUM(E412)</f>
        <v>0</v>
      </c>
    </row>
    <row r="412" spans="1:5" s="43" customFormat="1" ht="37.5" hidden="1" x14ac:dyDescent="0.3">
      <c r="A412" s="51" t="s">
        <v>688</v>
      </c>
      <c r="B412" s="49" t="s">
        <v>689</v>
      </c>
      <c r="C412" s="53">
        <v>0</v>
      </c>
      <c r="D412" s="53">
        <v>0</v>
      </c>
      <c r="E412" s="53">
        <v>0</v>
      </c>
    </row>
    <row r="413" spans="1:5" s="43" customFormat="1" ht="56.25" hidden="1" x14ac:dyDescent="0.3">
      <c r="A413" s="10" t="s">
        <v>690</v>
      </c>
      <c r="B413" s="6" t="s">
        <v>691</v>
      </c>
      <c r="C413" s="11">
        <f t="shared" ref="C413:E414" si="181">SUM(C414)</f>
        <v>0</v>
      </c>
      <c r="D413" s="11">
        <f t="shared" si="181"/>
        <v>0</v>
      </c>
      <c r="E413" s="11">
        <f t="shared" si="181"/>
        <v>0</v>
      </c>
    </row>
    <row r="414" spans="1:5" s="43" customFormat="1" ht="56.25" hidden="1" x14ac:dyDescent="0.3">
      <c r="A414" s="10" t="s">
        <v>692</v>
      </c>
      <c r="B414" s="6" t="s">
        <v>693</v>
      </c>
      <c r="C414" s="11">
        <f>SUM(C415)</f>
        <v>0</v>
      </c>
      <c r="D414" s="11">
        <f t="shared" si="181"/>
        <v>0</v>
      </c>
      <c r="E414" s="11">
        <f t="shared" si="181"/>
        <v>0</v>
      </c>
    </row>
    <row r="415" spans="1:5" s="43" customFormat="1" ht="56.25" hidden="1" x14ac:dyDescent="0.3">
      <c r="A415" s="51" t="s">
        <v>694</v>
      </c>
      <c r="B415" s="49" t="s">
        <v>695</v>
      </c>
      <c r="C415" s="53">
        <v>0</v>
      </c>
      <c r="D415" s="53">
        <v>0</v>
      </c>
      <c r="E415" s="53">
        <v>0</v>
      </c>
    </row>
    <row r="416" spans="1:5" s="43" customFormat="1" ht="37.5" hidden="1" x14ac:dyDescent="0.3">
      <c r="A416" s="46" t="s">
        <v>696</v>
      </c>
      <c r="B416" s="47" t="s">
        <v>697</v>
      </c>
      <c r="C416" s="11">
        <f t="shared" ref="C416:E416" si="182">SUM(C417)</f>
        <v>0</v>
      </c>
      <c r="D416" s="11">
        <f t="shared" si="182"/>
        <v>0</v>
      </c>
      <c r="E416" s="11">
        <f t="shared" si="182"/>
        <v>0</v>
      </c>
    </row>
    <row r="417" spans="1:5" s="43" customFormat="1" ht="37.5" hidden="1" x14ac:dyDescent="0.3">
      <c r="A417" s="46" t="s">
        <v>698</v>
      </c>
      <c r="B417" s="47" t="s">
        <v>699</v>
      </c>
      <c r="C417" s="11">
        <f>SUM(C418:C418)</f>
        <v>0</v>
      </c>
      <c r="D417" s="11">
        <f>SUM(D418:D418)</f>
        <v>0</v>
      </c>
      <c r="E417" s="11">
        <f>SUM(E418:E418)</f>
        <v>0</v>
      </c>
    </row>
    <row r="418" spans="1:5" s="39" customFormat="1" ht="56.25" hidden="1" x14ac:dyDescent="0.3">
      <c r="A418" s="51" t="s">
        <v>700</v>
      </c>
      <c r="B418" s="49" t="s">
        <v>701</v>
      </c>
      <c r="C418" s="53">
        <v>0</v>
      </c>
      <c r="D418" s="53">
        <v>0</v>
      </c>
      <c r="E418" s="53">
        <v>0</v>
      </c>
    </row>
    <row r="419" spans="1:5" s="43" customFormat="1" ht="56.25" hidden="1" x14ac:dyDescent="0.3">
      <c r="A419" s="10" t="s">
        <v>702</v>
      </c>
      <c r="B419" s="6" t="s">
        <v>703</v>
      </c>
      <c r="C419" s="11">
        <f t="shared" ref="C419:E419" si="183">SUM(C420)</f>
        <v>0</v>
      </c>
      <c r="D419" s="11">
        <f t="shared" si="183"/>
        <v>0</v>
      </c>
      <c r="E419" s="11">
        <f t="shared" si="183"/>
        <v>0</v>
      </c>
    </row>
    <row r="420" spans="1:5" s="43" customFormat="1" ht="56.25" hidden="1" x14ac:dyDescent="0.3">
      <c r="A420" s="10" t="s">
        <v>704</v>
      </c>
      <c r="B420" s="6" t="s">
        <v>705</v>
      </c>
      <c r="C420" s="11">
        <f>SUM(C421:C421)</f>
        <v>0</v>
      </c>
      <c r="D420" s="11">
        <f t="shared" ref="D420:E420" si="184">SUM(D421:D421)</f>
        <v>0</v>
      </c>
      <c r="E420" s="11">
        <f t="shared" si="184"/>
        <v>0</v>
      </c>
    </row>
    <row r="421" spans="1:5" s="39" customFormat="1" ht="56.25" hidden="1" x14ac:dyDescent="0.3">
      <c r="A421" s="51" t="s">
        <v>706</v>
      </c>
      <c r="B421" s="49" t="s">
        <v>707</v>
      </c>
      <c r="C421" s="53">
        <v>0</v>
      </c>
      <c r="D421" s="53">
        <v>0</v>
      </c>
      <c r="E421" s="53">
        <v>0</v>
      </c>
    </row>
    <row r="422" spans="1:5" ht="60.75" customHeight="1" x14ac:dyDescent="0.3">
      <c r="A422" s="10" t="s">
        <v>708</v>
      </c>
      <c r="B422" s="6" t="s">
        <v>709</v>
      </c>
      <c r="C422" s="11">
        <f>SUM(C423)</f>
        <v>0</v>
      </c>
      <c r="D422" s="11">
        <f t="shared" ref="D422:E423" si="185">SUM(D423)</f>
        <v>2970400</v>
      </c>
      <c r="E422" s="11">
        <f t="shared" si="185"/>
        <v>0</v>
      </c>
    </row>
    <row r="423" spans="1:5" ht="60.75" customHeight="1" x14ac:dyDescent="0.3">
      <c r="A423" s="10" t="s">
        <v>710</v>
      </c>
      <c r="B423" s="6" t="s">
        <v>711</v>
      </c>
      <c r="C423" s="11">
        <f>SUM(C424)</f>
        <v>0</v>
      </c>
      <c r="D423" s="11">
        <f t="shared" si="185"/>
        <v>2970400</v>
      </c>
      <c r="E423" s="11">
        <f t="shared" si="185"/>
        <v>0</v>
      </c>
    </row>
    <row r="424" spans="1:5" s="39" customFormat="1" ht="63.75" hidden="1" customHeight="1" x14ac:dyDescent="0.3">
      <c r="A424" s="51" t="s">
        <v>712</v>
      </c>
      <c r="B424" s="49" t="s">
        <v>713</v>
      </c>
      <c r="C424" s="53">
        <v>0</v>
      </c>
      <c r="D424" s="50">
        <v>2970400</v>
      </c>
      <c r="E424" s="53">
        <v>0</v>
      </c>
    </row>
    <row r="425" spans="1:5" s="43" customFormat="1" ht="56.25" x14ac:dyDescent="0.3">
      <c r="A425" s="10" t="s">
        <v>714</v>
      </c>
      <c r="B425" s="6" t="s">
        <v>715</v>
      </c>
      <c r="C425" s="11">
        <f>SUM(C426)</f>
        <v>338961500</v>
      </c>
      <c r="D425" s="11">
        <f t="shared" ref="D425:E426" si="186">SUM(D426)</f>
        <v>336168700</v>
      </c>
      <c r="E425" s="11">
        <f t="shared" si="186"/>
        <v>346322800</v>
      </c>
    </row>
    <row r="426" spans="1:5" s="43" customFormat="1" ht="56.25" x14ac:dyDescent="0.3">
      <c r="A426" s="10" t="s">
        <v>716</v>
      </c>
      <c r="B426" s="6" t="s">
        <v>717</v>
      </c>
      <c r="C426" s="11">
        <f>SUM(C427)</f>
        <v>338961500</v>
      </c>
      <c r="D426" s="11">
        <f t="shared" si="186"/>
        <v>336168700</v>
      </c>
      <c r="E426" s="11">
        <f t="shared" si="186"/>
        <v>346322800</v>
      </c>
    </row>
    <row r="427" spans="1:5" s="43" customFormat="1" ht="37.5" hidden="1" x14ac:dyDescent="0.3">
      <c r="A427" s="48" t="s">
        <v>718</v>
      </c>
      <c r="B427" s="49" t="s">
        <v>719</v>
      </c>
      <c r="C427" s="55">
        <v>338961500</v>
      </c>
      <c r="D427" s="55">
        <v>336168700</v>
      </c>
      <c r="E427" s="55">
        <v>346322800</v>
      </c>
    </row>
    <row r="428" spans="1:5" s="19" customFormat="1" ht="37.5" x14ac:dyDescent="0.3">
      <c r="A428" s="10" t="s">
        <v>720</v>
      </c>
      <c r="B428" s="6" t="s">
        <v>721</v>
      </c>
      <c r="C428" s="11">
        <f>SUM(C429)</f>
        <v>410748400</v>
      </c>
      <c r="D428" s="11">
        <f t="shared" ref="D428:E429" si="187">SUM(D429)</f>
        <v>1680211800</v>
      </c>
      <c r="E428" s="11">
        <f t="shared" si="187"/>
        <v>0</v>
      </c>
    </row>
    <row r="429" spans="1:5" s="19" customFormat="1" ht="56.25" x14ac:dyDescent="0.3">
      <c r="A429" s="10" t="s">
        <v>722</v>
      </c>
      <c r="B429" s="6" t="s">
        <v>723</v>
      </c>
      <c r="C429" s="11">
        <f>SUM(C430)</f>
        <v>410748400</v>
      </c>
      <c r="D429" s="11">
        <f t="shared" si="187"/>
        <v>1680211800</v>
      </c>
      <c r="E429" s="11">
        <f t="shared" si="187"/>
        <v>0</v>
      </c>
    </row>
    <row r="430" spans="1:5" s="39" customFormat="1" ht="37.5" hidden="1" x14ac:dyDescent="0.3">
      <c r="A430" s="51" t="s">
        <v>724</v>
      </c>
      <c r="B430" s="49" t="s">
        <v>725</v>
      </c>
      <c r="C430" s="55">
        <v>410748400</v>
      </c>
      <c r="D430" s="55">
        <v>1680211800</v>
      </c>
      <c r="E430" s="55">
        <v>0</v>
      </c>
    </row>
    <row r="431" spans="1:5" s="43" customFormat="1" ht="56.25" hidden="1" x14ac:dyDescent="0.3">
      <c r="A431" s="10" t="s">
        <v>726</v>
      </c>
      <c r="B431" s="6" t="s">
        <v>727</v>
      </c>
      <c r="C431" s="11">
        <f t="shared" ref="C431:E431" si="188">SUM(C432)</f>
        <v>0</v>
      </c>
      <c r="D431" s="11">
        <f t="shared" si="188"/>
        <v>0</v>
      </c>
      <c r="E431" s="11">
        <f t="shared" si="188"/>
        <v>0</v>
      </c>
    </row>
    <row r="432" spans="1:5" s="43" customFormat="1" ht="56.25" hidden="1" x14ac:dyDescent="0.3">
      <c r="A432" s="10" t="s">
        <v>728</v>
      </c>
      <c r="B432" s="6" t="s">
        <v>729</v>
      </c>
      <c r="C432" s="11">
        <f>SUM(C433:C433)</f>
        <v>0</v>
      </c>
      <c r="D432" s="11">
        <f t="shared" ref="D432:E432" si="189">SUM(D433:D433)</f>
        <v>0</v>
      </c>
      <c r="E432" s="11">
        <f t="shared" si="189"/>
        <v>0</v>
      </c>
    </row>
    <row r="433" spans="1:5" s="39" customFormat="1" ht="31.5" hidden="1" x14ac:dyDescent="0.3">
      <c r="A433" s="51" t="s">
        <v>730</v>
      </c>
      <c r="B433" s="49" t="s">
        <v>731</v>
      </c>
      <c r="C433" s="55">
        <v>0</v>
      </c>
      <c r="D433" s="55">
        <v>0</v>
      </c>
      <c r="E433" s="55">
        <v>0</v>
      </c>
    </row>
    <row r="434" spans="1:5" s="19" customFormat="1" x14ac:dyDescent="0.3">
      <c r="A434" s="10" t="s">
        <v>732</v>
      </c>
      <c r="B434" s="47" t="s">
        <v>733</v>
      </c>
      <c r="C434" s="11">
        <f>SUM(C435)</f>
        <v>43522100</v>
      </c>
      <c r="D434" s="11">
        <f t="shared" ref="D434:E435" si="190">SUM(D435)</f>
        <v>0</v>
      </c>
      <c r="E434" s="11">
        <f t="shared" si="190"/>
        <v>0</v>
      </c>
    </row>
    <row r="435" spans="1:5" s="19" customFormat="1" ht="37.5" x14ac:dyDescent="0.3">
      <c r="A435" s="10" t="s">
        <v>734</v>
      </c>
      <c r="B435" s="47" t="s">
        <v>735</v>
      </c>
      <c r="C435" s="11">
        <f>SUM(C436)</f>
        <v>43522100</v>
      </c>
      <c r="D435" s="11">
        <f t="shared" si="190"/>
        <v>0</v>
      </c>
      <c r="E435" s="11">
        <f t="shared" si="190"/>
        <v>0</v>
      </c>
    </row>
    <row r="436" spans="1:5" s="39" customFormat="1" ht="37.5" hidden="1" x14ac:dyDescent="0.3">
      <c r="A436" s="51" t="s">
        <v>736</v>
      </c>
      <c r="B436" s="49" t="s">
        <v>737</v>
      </c>
      <c r="C436" s="55">
        <v>43522100</v>
      </c>
      <c r="D436" s="55">
        <v>0</v>
      </c>
      <c r="E436" s="55">
        <v>0</v>
      </c>
    </row>
    <row r="437" spans="1:5" s="43" customFormat="1" ht="37.5" hidden="1" x14ac:dyDescent="0.3">
      <c r="A437" s="10" t="s">
        <v>738</v>
      </c>
      <c r="B437" s="47" t="s">
        <v>739</v>
      </c>
      <c r="C437" s="11">
        <f>SUM(C438)</f>
        <v>0</v>
      </c>
      <c r="D437" s="11">
        <f t="shared" ref="D437:E438" si="191">SUM(D438)</f>
        <v>0</v>
      </c>
      <c r="E437" s="11">
        <f t="shared" si="191"/>
        <v>0</v>
      </c>
    </row>
    <row r="438" spans="1:5" s="43" customFormat="1" ht="37.5" hidden="1" x14ac:dyDescent="0.3">
      <c r="A438" s="10" t="s">
        <v>740</v>
      </c>
      <c r="B438" s="47" t="s">
        <v>741</v>
      </c>
      <c r="C438" s="11">
        <f>SUM(C439)</f>
        <v>0</v>
      </c>
      <c r="D438" s="11">
        <f t="shared" si="191"/>
        <v>0</v>
      </c>
      <c r="E438" s="11">
        <f t="shared" si="191"/>
        <v>0</v>
      </c>
    </row>
    <row r="439" spans="1:5" s="39" customFormat="1" ht="37.5" hidden="1" x14ac:dyDescent="0.3">
      <c r="A439" s="51" t="s">
        <v>742</v>
      </c>
      <c r="B439" s="49" t="s">
        <v>743</v>
      </c>
      <c r="C439" s="53">
        <v>0</v>
      </c>
      <c r="D439" s="53">
        <v>0</v>
      </c>
      <c r="E439" s="53">
        <v>0</v>
      </c>
    </row>
    <row r="440" spans="1:5" s="43" customFormat="1" x14ac:dyDescent="0.3">
      <c r="A440" s="10" t="s">
        <v>744</v>
      </c>
      <c r="B440" s="47" t="s">
        <v>745</v>
      </c>
      <c r="C440" s="11">
        <f t="shared" ref="C440:E440" si="192">SUM(C441)</f>
        <v>5987400</v>
      </c>
      <c r="D440" s="11">
        <f t="shared" si="192"/>
        <v>6961300</v>
      </c>
      <c r="E440" s="11">
        <f t="shared" si="192"/>
        <v>6934600</v>
      </c>
    </row>
    <row r="441" spans="1:5" s="43" customFormat="1" ht="37.5" x14ac:dyDescent="0.3">
      <c r="A441" s="10" t="s">
        <v>746</v>
      </c>
      <c r="B441" s="47" t="s">
        <v>747</v>
      </c>
      <c r="C441" s="11">
        <f t="shared" ref="C441:E441" si="193">C442</f>
        <v>5987400</v>
      </c>
      <c r="D441" s="11">
        <f t="shared" si="193"/>
        <v>6961300</v>
      </c>
      <c r="E441" s="11">
        <f t="shared" si="193"/>
        <v>6934600</v>
      </c>
    </row>
    <row r="442" spans="1:5" s="39" customFormat="1" ht="31.5" hidden="1" x14ac:dyDescent="0.3">
      <c r="A442" s="51" t="s">
        <v>748</v>
      </c>
      <c r="B442" s="49" t="s">
        <v>749</v>
      </c>
      <c r="C442" s="55">
        <v>5987400</v>
      </c>
      <c r="D442" s="55">
        <v>6961300</v>
      </c>
      <c r="E442" s="55">
        <v>6934600</v>
      </c>
    </row>
    <row r="443" spans="1:5" x14ac:dyDescent="0.3">
      <c r="A443" s="10" t="s">
        <v>750</v>
      </c>
      <c r="B443" s="6" t="s">
        <v>751</v>
      </c>
      <c r="C443" s="41">
        <f>SUM(C444)</f>
        <v>1354800</v>
      </c>
      <c r="D443" s="41">
        <f t="shared" ref="D443:E444" si="194">SUM(D444)</f>
        <v>3006500</v>
      </c>
      <c r="E443" s="41">
        <f t="shared" si="194"/>
        <v>0</v>
      </c>
    </row>
    <row r="444" spans="1:5" x14ac:dyDescent="0.3">
      <c r="A444" s="10" t="s">
        <v>752</v>
      </c>
      <c r="B444" s="6" t="s">
        <v>753</v>
      </c>
      <c r="C444" s="41">
        <f>SUM(C445)</f>
        <v>1354800</v>
      </c>
      <c r="D444" s="41">
        <f t="shared" si="194"/>
        <v>3006500</v>
      </c>
      <c r="E444" s="41">
        <f t="shared" si="194"/>
        <v>0</v>
      </c>
    </row>
    <row r="445" spans="1:5" s="39" customFormat="1" ht="37.5" hidden="1" x14ac:dyDescent="0.3">
      <c r="A445" s="51" t="s">
        <v>754</v>
      </c>
      <c r="B445" s="49" t="s">
        <v>755</v>
      </c>
      <c r="C445" s="55">
        <v>1354800</v>
      </c>
      <c r="D445" s="55">
        <v>3006500</v>
      </c>
      <c r="E445" s="55">
        <v>0</v>
      </c>
    </row>
    <row r="446" spans="1:5" s="43" customFormat="1" ht="37.5" x14ac:dyDescent="0.3">
      <c r="A446" s="10" t="s">
        <v>756</v>
      </c>
      <c r="B446" s="47" t="s">
        <v>757</v>
      </c>
      <c r="C446" s="11">
        <f t="shared" ref="C446:E447" si="195">SUM(C447)</f>
        <v>1097600</v>
      </c>
      <c r="D446" s="11">
        <f t="shared" si="195"/>
        <v>1097600</v>
      </c>
      <c r="E446" s="11">
        <f t="shared" si="195"/>
        <v>1097600</v>
      </c>
    </row>
    <row r="447" spans="1:5" s="43" customFormat="1" ht="37.5" x14ac:dyDescent="0.3">
      <c r="A447" s="10" t="s">
        <v>758</v>
      </c>
      <c r="B447" s="47" t="s">
        <v>759</v>
      </c>
      <c r="C447" s="11">
        <f t="shared" si="195"/>
        <v>1097600</v>
      </c>
      <c r="D447" s="11">
        <f t="shared" si="195"/>
        <v>1097600</v>
      </c>
      <c r="E447" s="11">
        <f t="shared" si="195"/>
        <v>1097600</v>
      </c>
    </row>
    <row r="448" spans="1:5" s="39" customFormat="1" ht="37.5" hidden="1" x14ac:dyDescent="0.3">
      <c r="A448" s="51" t="s">
        <v>760</v>
      </c>
      <c r="B448" s="49" t="s">
        <v>761</v>
      </c>
      <c r="C448" s="55">
        <v>1097600</v>
      </c>
      <c r="D448" s="55">
        <v>1097600</v>
      </c>
      <c r="E448" s="55">
        <v>1097600</v>
      </c>
    </row>
    <row r="449" spans="1:5" s="43" customFormat="1" hidden="1" x14ac:dyDescent="0.3">
      <c r="A449" s="10" t="s">
        <v>762</v>
      </c>
      <c r="B449" s="6" t="s">
        <v>763</v>
      </c>
      <c r="C449" s="11">
        <f t="shared" ref="C449:E449" si="196">SUM(C450)</f>
        <v>0</v>
      </c>
      <c r="D449" s="11">
        <f t="shared" si="196"/>
        <v>0</v>
      </c>
      <c r="E449" s="11">
        <f t="shared" si="196"/>
        <v>0</v>
      </c>
    </row>
    <row r="450" spans="1:5" s="43" customFormat="1" hidden="1" x14ac:dyDescent="0.3">
      <c r="A450" s="10" t="s">
        <v>764</v>
      </c>
      <c r="B450" s="6" t="s">
        <v>765</v>
      </c>
      <c r="C450" s="11">
        <f>SUM(C451:C452)</f>
        <v>0</v>
      </c>
      <c r="D450" s="11">
        <f t="shared" ref="D450:E450" si="197">SUM(D451:D452)</f>
        <v>0</v>
      </c>
      <c r="E450" s="11">
        <f t="shared" si="197"/>
        <v>0</v>
      </c>
    </row>
    <row r="451" spans="1:5" s="39" customFormat="1" ht="40.5" hidden="1" customHeight="1" x14ac:dyDescent="0.3">
      <c r="A451" s="51" t="s">
        <v>766</v>
      </c>
      <c r="B451" s="49" t="s">
        <v>767</v>
      </c>
      <c r="C451" s="53">
        <v>0</v>
      </c>
      <c r="D451" s="53">
        <v>0</v>
      </c>
      <c r="E451" s="53">
        <v>0</v>
      </c>
    </row>
    <row r="452" spans="1:5" s="39" customFormat="1" ht="37.5" hidden="1" x14ac:dyDescent="0.3">
      <c r="A452" s="51" t="s">
        <v>766</v>
      </c>
      <c r="B452" s="49" t="s">
        <v>767</v>
      </c>
      <c r="C452" s="53">
        <v>0</v>
      </c>
      <c r="D452" s="53">
        <v>0</v>
      </c>
      <c r="E452" s="53">
        <v>0</v>
      </c>
    </row>
    <row r="453" spans="1:5" s="43" customFormat="1" ht="37.5" x14ac:dyDescent="0.3">
      <c r="A453" s="46" t="s">
        <v>768</v>
      </c>
      <c r="B453" s="47" t="s">
        <v>769</v>
      </c>
      <c r="C453" s="11">
        <f t="shared" ref="C453:E453" si="198">SUM(C454)</f>
        <v>317441600</v>
      </c>
      <c r="D453" s="11">
        <f t="shared" si="198"/>
        <v>0</v>
      </c>
      <c r="E453" s="11">
        <f t="shared" si="198"/>
        <v>0</v>
      </c>
    </row>
    <row r="454" spans="1:5" s="43" customFormat="1" ht="37.5" x14ac:dyDescent="0.3">
      <c r="A454" s="46" t="s">
        <v>770</v>
      </c>
      <c r="B454" s="47" t="s">
        <v>771</v>
      </c>
      <c r="C454" s="11">
        <f>SUM(C455:C456)</f>
        <v>317441600</v>
      </c>
      <c r="D454" s="11">
        <f t="shared" ref="D454:E454" si="199">SUM(D455:D456)</f>
        <v>0</v>
      </c>
      <c r="E454" s="11">
        <f t="shared" si="199"/>
        <v>0</v>
      </c>
    </row>
    <row r="455" spans="1:5" s="43" customFormat="1" ht="37.5" hidden="1" x14ac:dyDescent="0.3">
      <c r="A455" s="48" t="s">
        <v>772</v>
      </c>
      <c r="B455" s="54" t="s">
        <v>773</v>
      </c>
      <c r="C455" s="55">
        <v>317441600</v>
      </c>
      <c r="D455" s="55">
        <v>0</v>
      </c>
      <c r="E455" s="55">
        <v>0</v>
      </c>
    </row>
    <row r="456" spans="1:5" s="39" customFormat="1" ht="112.5" hidden="1" x14ac:dyDescent="0.3">
      <c r="A456" s="51" t="s">
        <v>774</v>
      </c>
      <c r="B456" s="49" t="s">
        <v>775</v>
      </c>
      <c r="C456" s="53">
        <v>0</v>
      </c>
      <c r="D456" s="53">
        <v>0</v>
      </c>
      <c r="E456" s="53">
        <v>0</v>
      </c>
    </row>
    <row r="457" spans="1:5" s="43" customFormat="1" ht="37.5" x14ac:dyDescent="0.3">
      <c r="A457" s="10" t="s">
        <v>776</v>
      </c>
      <c r="B457" s="6" t="s">
        <v>777</v>
      </c>
      <c r="C457" s="11">
        <f t="shared" ref="C457:E458" si="200">SUM(C458)</f>
        <v>360906500</v>
      </c>
      <c r="D457" s="11">
        <f t="shared" si="200"/>
        <v>307429200</v>
      </c>
      <c r="E457" s="11">
        <f t="shared" si="200"/>
        <v>341588000</v>
      </c>
    </row>
    <row r="458" spans="1:5" s="43" customFormat="1" ht="37.5" x14ac:dyDescent="0.3">
      <c r="A458" s="10" t="s">
        <v>778</v>
      </c>
      <c r="B458" s="6" t="s">
        <v>779</v>
      </c>
      <c r="C458" s="11">
        <f>SUM(C459)</f>
        <v>360906500</v>
      </c>
      <c r="D458" s="11">
        <f t="shared" si="200"/>
        <v>307429200</v>
      </c>
      <c r="E458" s="11">
        <f t="shared" si="200"/>
        <v>341588000</v>
      </c>
    </row>
    <row r="459" spans="1:5" s="43" customFormat="1" ht="31.5" hidden="1" x14ac:dyDescent="0.3">
      <c r="A459" s="51" t="s">
        <v>780</v>
      </c>
      <c r="B459" s="49" t="s">
        <v>781</v>
      </c>
      <c r="C459" s="55">
        <v>360906500</v>
      </c>
      <c r="D459" s="55">
        <v>307429200</v>
      </c>
      <c r="E459" s="55">
        <v>341588000</v>
      </c>
    </row>
    <row r="460" spans="1:5" s="43" customFormat="1" x14ac:dyDescent="0.3">
      <c r="A460" s="46" t="s">
        <v>782</v>
      </c>
      <c r="B460" s="47" t="s">
        <v>783</v>
      </c>
      <c r="C460" s="11">
        <f t="shared" ref="C460:E460" si="201">SUM(C461)</f>
        <v>2245981600</v>
      </c>
      <c r="D460" s="11">
        <f t="shared" si="201"/>
        <v>1221637000</v>
      </c>
      <c r="E460" s="11">
        <f t="shared" si="201"/>
        <v>1921637000</v>
      </c>
    </row>
    <row r="461" spans="1:5" s="43" customFormat="1" x14ac:dyDescent="0.3">
      <c r="A461" s="46" t="s">
        <v>784</v>
      </c>
      <c r="B461" s="47" t="s">
        <v>785</v>
      </c>
      <c r="C461" s="11">
        <f>SUM(C462:C468)</f>
        <v>2245981600</v>
      </c>
      <c r="D461" s="11">
        <f t="shared" ref="D461:E461" si="202">SUM(D462:D468)</f>
        <v>1221637000</v>
      </c>
      <c r="E461" s="11">
        <f t="shared" si="202"/>
        <v>1921637000</v>
      </c>
    </row>
    <row r="462" spans="1:5" s="43" customFormat="1" ht="37.5" hidden="1" x14ac:dyDescent="0.3">
      <c r="A462" s="51" t="s">
        <v>786</v>
      </c>
      <c r="B462" s="49" t="s">
        <v>787</v>
      </c>
      <c r="C462" s="55">
        <v>48842300</v>
      </c>
      <c r="D462" s="55">
        <v>48842300</v>
      </c>
      <c r="E462" s="55">
        <v>48842300</v>
      </c>
    </row>
    <row r="463" spans="1:5" s="19" customFormat="1" ht="37.5" hidden="1" x14ac:dyDescent="0.3">
      <c r="A463" s="57" t="s">
        <v>788</v>
      </c>
      <c r="B463" s="17" t="s">
        <v>789</v>
      </c>
      <c r="C463" s="58">
        <v>1000000000</v>
      </c>
      <c r="D463" s="58">
        <v>0</v>
      </c>
      <c r="E463" s="58">
        <v>0</v>
      </c>
    </row>
    <row r="464" spans="1:5" s="43" customFormat="1" ht="31.5" hidden="1" x14ac:dyDescent="0.3">
      <c r="A464" s="51" t="s">
        <v>790</v>
      </c>
      <c r="B464" s="49" t="s">
        <v>791</v>
      </c>
      <c r="C464" s="55">
        <v>1020000000</v>
      </c>
      <c r="D464" s="55">
        <v>1020000000</v>
      </c>
      <c r="E464" s="55">
        <v>1020000000</v>
      </c>
    </row>
    <row r="465" spans="1:5" s="43" customFormat="1" ht="31.5" hidden="1" x14ac:dyDescent="0.3">
      <c r="A465" s="51" t="s">
        <v>792</v>
      </c>
      <c r="B465" s="49" t="s">
        <v>791</v>
      </c>
      <c r="C465" s="55">
        <v>100000000</v>
      </c>
      <c r="D465" s="55">
        <v>100000000</v>
      </c>
      <c r="E465" s="55">
        <v>800000000</v>
      </c>
    </row>
    <row r="466" spans="1:5" s="43" customFormat="1" ht="56.25" hidden="1" x14ac:dyDescent="0.3">
      <c r="A466" s="51" t="s">
        <v>793</v>
      </c>
      <c r="B466" s="49" t="s">
        <v>794</v>
      </c>
      <c r="C466" s="55">
        <v>50000000</v>
      </c>
      <c r="D466" s="55">
        <v>50000000</v>
      </c>
      <c r="E466" s="55">
        <v>50000000</v>
      </c>
    </row>
    <row r="467" spans="1:5" s="39" customFormat="1" ht="37.5" hidden="1" x14ac:dyDescent="0.3">
      <c r="A467" s="51" t="s">
        <v>795</v>
      </c>
      <c r="B467" s="49" t="s">
        <v>796</v>
      </c>
      <c r="C467" s="55">
        <v>2714300</v>
      </c>
      <c r="D467" s="55">
        <v>2794700</v>
      </c>
      <c r="E467" s="55">
        <v>2794700</v>
      </c>
    </row>
    <row r="468" spans="1:5" s="39" customFormat="1" ht="37.5" hidden="1" x14ac:dyDescent="0.3">
      <c r="A468" s="51" t="s">
        <v>797</v>
      </c>
      <c r="B468" s="59" t="s">
        <v>789</v>
      </c>
      <c r="C468" s="55">
        <v>24425000</v>
      </c>
      <c r="D468" s="55">
        <v>0</v>
      </c>
      <c r="E468" s="55">
        <v>0</v>
      </c>
    </row>
    <row r="469" spans="1:5" s="43" customFormat="1" ht="27.75" customHeight="1" x14ac:dyDescent="0.3">
      <c r="A469" s="46" t="s">
        <v>798</v>
      </c>
      <c r="B469" s="47" t="s">
        <v>799</v>
      </c>
      <c r="C469" s="11">
        <f>SUM(C470,C484,C487,C490,C493,C496,C499,C502)</f>
        <v>4785620100</v>
      </c>
      <c r="D469" s="11">
        <f>SUM(D470,D484,D487,D490,D493,D496,D499,D502)</f>
        <v>4788271000</v>
      </c>
      <c r="E469" s="11">
        <f>SUM(E470,E484,E487,E490,E493,E496,E499,E502)</f>
        <v>4788234000</v>
      </c>
    </row>
    <row r="470" spans="1:5" s="43" customFormat="1" ht="37.5" x14ac:dyDescent="0.3">
      <c r="A470" s="46" t="s">
        <v>800</v>
      </c>
      <c r="B470" s="47" t="s">
        <v>801</v>
      </c>
      <c r="C470" s="11">
        <f t="shared" ref="C470:E470" si="203">SUM(C471)</f>
        <v>4637091900</v>
      </c>
      <c r="D470" s="11">
        <f t="shared" si="203"/>
        <v>4640016300</v>
      </c>
      <c r="E470" s="11">
        <f t="shared" si="203"/>
        <v>4640006300</v>
      </c>
    </row>
    <row r="471" spans="1:5" s="43" customFormat="1" ht="37.5" x14ac:dyDescent="0.3">
      <c r="A471" s="46" t="s">
        <v>802</v>
      </c>
      <c r="B471" s="47" t="s">
        <v>803</v>
      </c>
      <c r="C471" s="11">
        <f>SUM(C472:C483)</f>
        <v>4637091900</v>
      </c>
      <c r="D471" s="11">
        <f t="shared" ref="D471:E471" si="204">SUM(D472:D483)</f>
        <v>4640016300</v>
      </c>
      <c r="E471" s="11">
        <f t="shared" si="204"/>
        <v>4640006300</v>
      </c>
    </row>
    <row r="472" spans="1:5" s="43" customFormat="1" ht="75" hidden="1" x14ac:dyDescent="0.3">
      <c r="A472" s="51" t="s">
        <v>804</v>
      </c>
      <c r="B472" s="49" t="s">
        <v>805</v>
      </c>
      <c r="C472" s="55">
        <v>29911500</v>
      </c>
      <c r="D472" s="55">
        <v>29911500</v>
      </c>
      <c r="E472" s="55">
        <v>29911500</v>
      </c>
    </row>
    <row r="473" spans="1:5" s="43" customFormat="1" ht="82.5" hidden="1" customHeight="1" x14ac:dyDescent="0.3">
      <c r="A473" s="51" t="s">
        <v>806</v>
      </c>
      <c r="B473" s="49" t="s">
        <v>805</v>
      </c>
      <c r="C473" s="55">
        <v>4130499000</v>
      </c>
      <c r="D473" s="55">
        <v>4130499000</v>
      </c>
      <c r="E473" s="55">
        <v>4130499000</v>
      </c>
    </row>
    <row r="474" spans="1:5" s="43" customFormat="1" ht="56.25" hidden="1" x14ac:dyDescent="0.3">
      <c r="A474" s="51" t="s">
        <v>807</v>
      </c>
      <c r="B474" s="49" t="s">
        <v>805</v>
      </c>
      <c r="C474" s="55">
        <v>20078100</v>
      </c>
      <c r="D474" s="55">
        <v>20078100</v>
      </c>
      <c r="E474" s="55">
        <v>20078100</v>
      </c>
    </row>
    <row r="475" spans="1:5" s="43" customFormat="1" ht="37.5" hidden="1" x14ac:dyDescent="0.3">
      <c r="A475" s="51" t="s">
        <v>808</v>
      </c>
      <c r="B475" s="49" t="s">
        <v>805</v>
      </c>
      <c r="C475" s="55">
        <v>28250600</v>
      </c>
      <c r="D475" s="55">
        <v>31167300</v>
      </c>
      <c r="E475" s="55">
        <v>31157300</v>
      </c>
    </row>
    <row r="476" spans="1:5" s="43" customFormat="1" ht="83.25" hidden="1" customHeight="1" x14ac:dyDescent="0.3">
      <c r="A476" s="51" t="s">
        <v>809</v>
      </c>
      <c r="B476" s="49" t="s">
        <v>805</v>
      </c>
      <c r="C476" s="55">
        <v>25160400</v>
      </c>
      <c r="D476" s="55">
        <v>25160400</v>
      </c>
      <c r="E476" s="55">
        <v>25160400</v>
      </c>
    </row>
    <row r="477" spans="1:5" s="43" customFormat="1" ht="79.5" hidden="1" customHeight="1" x14ac:dyDescent="0.3">
      <c r="A477" s="51" t="s">
        <v>810</v>
      </c>
      <c r="B477" s="49" t="s">
        <v>805</v>
      </c>
      <c r="C477" s="55">
        <v>29913800</v>
      </c>
      <c r="D477" s="55">
        <v>29913800</v>
      </c>
      <c r="E477" s="55">
        <v>29913800</v>
      </c>
    </row>
    <row r="478" spans="1:5" s="43" customFormat="1" ht="35.25" hidden="1" customHeight="1" x14ac:dyDescent="0.3">
      <c r="A478" s="51" t="s">
        <v>811</v>
      </c>
      <c r="B478" s="49" t="s">
        <v>805</v>
      </c>
      <c r="C478" s="55">
        <v>87606600</v>
      </c>
      <c r="D478" s="55">
        <v>87606600</v>
      </c>
      <c r="E478" s="55">
        <v>87606600</v>
      </c>
    </row>
    <row r="479" spans="1:5" s="43" customFormat="1" ht="64.5" hidden="1" customHeight="1" x14ac:dyDescent="0.3">
      <c r="A479" s="51" t="s">
        <v>812</v>
      </c>
      <c r="B479" s="49" t="s">
        <v>813</v>
      </c>
      <c r="C479" s="55">
        <v>186277900</v>
      </c>
      <c r="D479" s="55">
        <v>186277900</v>
      </c>
      <c r="E479" s="55">
        <v>186277900</v>
      </c>
    </row>
    <row r="480" spans="1:5" s="43" customFormat="1" ht="42.75" hidden="1" customHeight="1" x14ac:dyDescent="0.3">
      <c r="A480" s="51" t="s">
        <v>814</v>
      </c>
      <c r="B480" s="49" t="s">
        <v>813</v>
      </c>
      <c r="C480" s="55">
        <v>4870600</v>
      </c>
      <c r="D480" s="55">
        <v>4870600</v>
      </c>
      <c r="E480" s="55">
        <v>4870600</v>
      </c>
    </row>
    <row r="481" spans="1:5" s="43" customFormat="1" ht="27.75" hidden="1" customHeight="1" x14ac:dyDescent="0.3">
      <c r="A481" s="51" t="s">
        <v>815</v>
      </c>
      <c r="B481" s="49" t="s">
        <v>813</v>
      </c>
      <c r="C481" s="55">
        <v>49020600</v>
      </c>
      <c r="D481" s="55">
        <v>49020600</v>
      </c>
      <c r="E481" s="55">
        <v>49020600</v>
      </c>
    </row>
    <row r="482" spans="1:5" s="43" customFormat="1" ht="69.75" hidden="1" customHeight="1" x14ac:dyDescent="0.3">
      <c r="A482" s="51" t="s">
        <v>816</v>
      </c>
      <c r="B482" s="49" t="s">
        <v>813</v>
      </c>
      <c r="C482" s="55">
        <v>147000</v>
      </c>
      <c r="D482" s="55">
        <v>151500</v>
      </c>
      <c r="E482" s="55">
        <v>151500</v>
      </c>
    </row>
    <row r="483" spans="1:5" s="43" customFormat="1" ht="61.5" hidden="1" customHeight="1" x14ac:dyDescent="0.3">
      <c r="A483" s="51" t="s">
        <v>817</v>
      </c>
      <c r="B483" s="49" t="s">
        <v>818</v>
      </c>
      <c r="C483" s="55">
        <v>45355800</v>
      </c>
      <c r="D483" s="55">
        <v>45359000</v>
      </c>
      <c r="E483" s="55">
        <v>45359000</v>
      </c>
    </row>
    <row r="484" spans="1:5" s="43" customFormat="1" ht="59.25" customHeight="1" x14ac:dyDescent="0.3">
      <c r="A484" s="46" t="s">
        <v>819</v>
      </c>
      <c r="B484" s="47" t="s">
        <v>820</v>
      </c>
      <c r="C484" s="11">
        <f t="shared" ref="C484:E485" si="205">SUM(C485)</f>
        <v>63409000</v>
      </c>
      <c r="D484" s="11">
        <f t="shared" si="205"/>
        <v>63409000</v>
      </c>
      <c r="E484" s="11">
        <f t="shared" si="205"/>
        <v>63409000</v>
      </c>
    </row>
    <row r="485" spans="1:5" s="43" customFormat="1" ht="63" customHeight="1" x14ac:dyDescent="0.3">
      <c r="A485" s="46" t="s">
        <v>821</v>
      </c>
      <c r="B485" s="47" t="s">
        <v>822</v>
      </c>
      <c r="C485" s="11">
        <f t="shared" si="205"/>
        <v>63409000</v>
      </c>
      <c r="D485" s="11">
        <f t="shared" si="205"/>
        <v>63409000</v>
      </c>
      <c r="E485" s="11">
        <f t="shared" si="205"/>
        <v>63409000</v>
      </c>
    </row>
    <row r="486" spans="1:5" s="43" customFormat="1" ht="56.25" hidden="1" x14ac:dyDescent="0.3">
      <c r="A486" s="48" t="s">
        <v>823</v>
      </c>
      <c r="B486" s="54" t="s">
        <v>824</v>
      </c>
      <c r="C486" s="55">
        <v>63409000</v>
      </c>
      <c r="D486" s="55">
        <v>63409000</v>
      </c>
      <c r="E486" s="55">
        <v>63409000</v>
      </c>
    </row>
    <row r="487" spans="1:5" s="43" customFormat="1" ht="56.25" x14ac:dyDescent="0.3">
      <c r="A487" s="46" t="s">
        <v>825</v>
      </c>
      <c r="B487" s="47" t="s">
        <v>826</v>
      </c>
      <c r="C487" s="11">
        <f t="shared" ref="C487:E488" si="206">SUM(C488)</f>
        <v>32836200</v>
      </c>
      <c r="D487" s="11">
        <f t="shared" si="206"/>
        <v>32836200</v>
      </c>
      <c r="E487" s="11">
        <f t="shared" si="206"/>
        <v>32836200</v>
      </c>
    </row>
    <row r="488" spans="1:5" s="43" customFormat="1" ht="56.25" x14ac:dyDescent="0.3">
      <c r="A488" s="46" t="s">
        <v>827</v>
      </c>
      <c r="B488" s="47" t="s">
        <v>828</v>
      </c>
      <c r="C488" s="11">
        <f t="shared" si="206"/>
        <v>32836200</v>
      </c>
      <c r="D488" s="11">
        <f t="shared" si="206"/>
        <v>32836200</v>
      </c>
      <c r="E488" s="11">
        <f t="shared" si="206"/>
        <v>32836200</v>
      </c>
    </row>
    <row r="489" spans="1:5" s="43" customFormat="1" ht="46.5" hidden="1" customHeight="1" x14ac:dyDescent="0.3">
      <c r="A489" s="48" t="s">
        <v>829</v>
      </c>
      <c r="B489" s="54" t="s">
        <v>830</v>
      </c>
      <c r="C489" s="55">
        <v>32836200</v>
      </c>
      <c r="D489" s="55">
        <v>32836200</v>
      </c>
      <c r="E489" s="55">
        <v>32836200</v>
      </c>
    </row>
    <row r="490" spans="1:5" s="43" customFormat="1" ht="56.25" x14ac:dyDescent="0.3">
      <c r="A490" s="46" t="s">
        <v>831</v>
      </c>
      <c r="B490" s="47" t="s">
        <v>832</v>
      </c>
      <c r="C490" s="11">
        <f t="shared" ref="C490:E491" si="207">SUM(C491)</f>
        <v>1152700</v>
      </c>
      <c r="D490" s="11">
        <f t="shared" si="207"/>
        <v>165700</v>
      </c>
      <c r="E490" s="11">
        <f t="shared" si="207"/>
        <v>138700</v>
      </c>
    </row>
    <row r="491" spans="1:5" s="43" customFormat="1" ht="56.25" x14ac:dyDescent="0.3">
      <c r="A491" s="46" t="s">
        <v>833</v>
      </c>
      <c r="B491" s="47" t="s">
        <v>834</v>
      </c>
      <c r="C491" s="11">
        <f t="shared" si="207"/>
        <v>1152700</v>
      </c>
      <c r="D491" s="11">
        <f t="shared" si="207"/>
        <v>165700</v>
      </c>
      <c r="E491" s="11">
        <f t="shared" si="207"/>
        <v>138700</v>
      </c>
    </row>
    <row r="492" spans="1:5" s="43" customFormat="1" ht="37.5" hidden="1" x14ac:dyDescent="0.3">
      <c r="A492" s="48" t="s">
        <v>835</v>
      </c>
      <c r="B492" s="54" t="s">
        <v>836</v>
      </c>
      <c r="C492" s="55">
        <v>1152700</v>
      </c>
      <c r="D492" s="55">
        <v>165700</v>
      </c>
      <c r="E492" s="55">
        <v>138700</v>
      </c>
    </row>
    <row r="493" spans="1:5" s="43" customFormat="1" ht="37.5" hidden="1" x14ac:dyDescent="0.3">
      <c r="A493" s="46" t="s">
        <v>837</v>
      </c>
      <c r="B493" s="47" t="s">
        <v>838</v>
      </c>
      <c r="C493" s="11">
        <f t="shared" ref="C493:E497" si="208">SUM(C494)</f>
        <v>0</v>
      </c>
      <c r="D493" s="11">
        <f t="shared" si="208"/>
        <v>0</v>
      </c>
      <c r="E493" s="11">
        <f t="shared" si="208"/>
        <v>0</v>
      </c>
    </row>
    <row r="494" spans="1:5" s="43" customFormat="1" ht="37.5" hidden="1" x14ac:dyDescent="0.3">
      <c r="A494" s="46" t="s">
        <v>839</v>
      </c>
      <c r="B494" s="47" t="s">
        <v>840</v>
      </c>
      <c r="C494" s="11">
        <f t="shared" si="208"/>
        <v>0</v>
      </c>
      <c r="D494" s="11">
        <f t="shared" si="208"/>
        <v>0</v>
      </c>
      <c r="E494" s="11">
        <f t="shared" si="208"/>
        <v>0</v>
      </c>
    </row>
    <row r="495" spans="1:5" s="39" customFormat="1" ht="37.5" hidden="1" x14ac:dyDescent="0.3">
      <c r="A495" s="48" t="s">
        <v>841</v>
      </c>
      <c r="B495" s="54" t="s">
        <v>842</v>
      </c>
      <c r="C495" s="53">
        <v>0</v>
      </c>
      <c r="D495" s="53">
        <v>0</v>
      </c>
      <c r="E495" s="53">
        <v>0</v>
      </c>
    </row>
    <row r="496" spans="1:5" ht="35.25" hidden="1" customHeight="1" x14ac:dyDescent="0.3">
      <c r="A496" s="60" t="s">
        <v>843</v>
      </c>
      <c r="B496" s="61" t="s">
        <v>844</v>
      </c>
      <c r="C496" s="11">
        <f t="shared" si="208"/>
        <v>0</v>
      </c>
      <c r="D496" s="11">
        <f t="shared" si="208"/>
        <v>0</v>
      </c>
      <c r="E496" s="11">
        <f t="shared" si="208"/>
        <v>0</v>
      </c>
    </row>
    <row r="497" spans="1:5" ht="37.5" hidden="1" x14ac:dyDescent="0.3">
      <c r="A497" s="60" t="s">
        <v>845</v>
      </c>
      <c r="B497" s="61" t="s">
        <v>846</v>
      </c>
      <c r="C497" s="11">
        <f t="shared" si="208"/>
        <v>0</v>
      </c>
      <c r="D497" s="11">
        <f t="shared" si="208"/>
        <v>0</v>
      </c>
      <c r="E497" s="11">
        <f t="shared" si="208"/>
        <v>0</v>
      </c>
    </row>
    <row r="498" spans="1:5" s="39" customFormat="1" ht="37.5" hidden="1" x14ac:dyDescent="0.3">
      <c r="A498" s="48" t="s">
        <v>847</v>
      </c>
      <c r="B498" s="54" t="s">
        <v>848</v>
      </c>
      <c r="C498" s="53">
        <v>0</v>
      </c>
      <c r="D498" s="53">
        <v>0</v>
      </c>
      <c r="E498" s="53">
        <v>0</v>
      </c>
    </row>
    <row r="499" spans="1:5" s="43" customFormat="1" x14ac:dyDescent="0.3">
      <c r="A499" s="46" t="s">
        <v>849</v>
      </c>
      <c r="B499" s="47" t="s">
        <v>850</v>
      </c>
      <c r="C499" s="11">
        <f t="shared" ref="C499:E500" si="209">SUM(C500)</f>
        <v>27147800</v>
      </c>
      <c r="D499" s="11">
        <f t="shared" si="209"/>
        <v>27147800</v>
      </c>
      <c r="E499" s="11">
        <f t="shared" si="209"/>
        <v>27147800</v>
      </c>
    </row>
    <row r="500" spans="1:5" s="43" customFormat="1" ht="37.5" x14ac:dyDescent="0.3">
      <c r="A500" s="46" t="s">
        <v>851</v>
      </c>
      <c r="B500" s="47" t="s">
        <v>852</v>
      </c>
      <c r="C500" s="11">
        <f t="shared" si="209"/>
        <v>27147800</v>
      </c>
      <c r="D500" s="11">
        <f t="shared" si="209"/>
        <v>27147800</v>
      </c>
      <c r="E500" s="11">
        <f t="shared" si="209"/>
        <v>27147800</v>
      </c>
    </row>
    <row r="501" spans="1:5" s="39" customFormat="1" ht="27.75" hidden="1" customHeight="1" x14ac:dyDescent="0.3">
      <c r="A501" s="51" t="s">
        <v>853</v>
      </c>
      <c r="B501" s="49" t="s">
        <v>854</v>
      </c>
      <c r="C501" s="55">
        <v>27147800</v>
      </c>
      <c r="D501" s="55">
        <v>27147800</v>
      </c>
      <c r="E501" s="55">
        <v>27147800</v>
      </c>
    </row>
    <row r="502" spans="1:5" s="43" customFormat="1" x14ac:dyDescent="0.3">
      <c r="A502" s="46" t="s">
        <v>855</v>
      </c>
      <c r="B502" s="47" t="s">
        <v>856</v>
      </c>
      <c r="C502" s="11">
        <f>SUM(C503)</f>
        <v>23982500</v>
      </c>
      <c r="D502" s="11">
        <f t="shared" ref="D502:E502" si="210">SUM(D503)</f>
        <v>24696000</v>
      </c>
      <c r="E502" s="11">
        <f t="shared" si="210"/>
        <v>24696000</v>
      </c>
    </row>
    <row r="503" spans="1:5" s="43" customFormat="1" x14ac:dyDescent="0.3">
      <c r="A503" s="46" t="s">
        <v>857</v>
      </c>
      <c r="B503" s="47" t="s">
        <v>858</v>
      </c>
      <c r="C503" s="11">
        <f>SUM(C504:C507)</f>
        <v>23982500</v>
      </c>
      <c r="D503" s="11">
        <f t="shared" ref="D503:E503" si="211">SUM(D504:D507)</f>
        <v>24696000</v>
      </c>
      <c r="E503" s="11">
        <f t="shared" si="211"/>
        <v>24696000</v>
      </c>
    </row>
    <row r="504" spans="1:5" s="43" customFormat="1" ht="31.5" hidden="1" x14ac:dyDescent="0.3">
      <c r="A504" s="48" t="s">
        <v>859</v>
      </c>
      <c r="B504" s="54" t="s">
        <v>860</v>
      </c>
      <c r="C504" s="55">
        <v>9866200</v>
      </c>
      <c r="D504" s="55">
        <v>10160000</v>
      </c>
      <c r="E504" s="55">
        <v>10160000</v>
      </c>
    </row>
    <row r="505" spans="1:5" s="43" customFormat="1" ht="31.5" hidden="1" x14ac:dyDescent="0.3">
      <c r="A505" s="48" t="s">
        <v>861</v>
      </c>
      <c r="B505" s="54" t="s">
        <v>860</v>
      </c>
      <c r="C505" s="55">
        <v>689800</v>
      </c>
      <c r="D505" s="55">
        <v>710200</v>
      </c>
      <c r="E505" s="55">
        <v>710200</v>
      </c>
    </row>
    <row r="506" spans="1:5" s="43" customFormat="1" ht="56.25" hidden="1" x14ac:dyDescent="0.3">
      <c r="A506" s="48" t="s">
        <v>862</v>
      </c>
      <c r="B506" s="54" t="s">
        <v>860</v>
      </c>
      <c r="C506" s="55">
        <v>742700</v>
      </c>
      <c r="D506" s="55">
        <v>764800</v>
      </c>
      <c r="E506" s="55">
        <v>764800</v>
      </c>
    </row>
    <row r="507" spans="1:5" s="43" customFormat="1" ht="21" hidden="1" customHeight="1" x14ac:dyDescent="0.3">
      <c r="A507" s="48" t="s">
        <v>863</v>
      </c>
      <c r="B507" s="54" t="s">
        <v>860</v>
      </c>
      <c r="C507" s="55">
        <v>12683800</v>
      </c>
      <c r="D507" s="55">
        <v>13061000</v>
      </c>
      <c r="E507" s="55">
        <v>13061000</v>
      </c>
    </row>
    <row r="508" spans="1:5" s="43" customFormat="1" x14ac:dyDescent="0.3">
      <c r="A508" s="46" t="s">
        <v>864</v>
      </c>
      <c r="B508" s="47" t="s">
        <v>865</v>
      </c>
      <c r="C508" s="11">
        <f>SUM(C518+C515+C509+C512)</f>
        <v>235645100</v>
      </c>
      <c r="D508" s="11">
        <f>SUM(D518+D515+D509+D512)</f>
        <v>235645100</v>
      </c>
      <c r="E508" s="11">
        <f>SUM(E518+E515+E509+E512)</f>
        <v>278497800</v>
      </c>
    </row>
    <row r="509" spans="1:5" s="43" customFormat="1" ht="59.25" customHeight="1" x14ac:dyDescent="0.3">
      <c r="A509" s="46" t="s">
        <v>866</v>
      </c>
      <c r="B509" s="47" t="s">
        <v>867</v>
      </c>
      <c r="C509" s="11">
        <f>SUM(C510)</f>
        <v>235645100</v>
      </c>
      <c r="D509" s="11">
        <f t="shared" ref="D509:E510" si="212">SUM(D510)</f>
        <v>235645100</v>
      </c>
      <c r="E509" s="11">
        <f t="shared" si="212"/>
        <v>278497800</v>
      </c>
    </row>
    <row r="510" spans="1:5" s="43" customFormat="1" ht="60.75" customHeight="1" x14ac:dyDescent="0.3">
      <c r="A510" s="46" t="s">
        <v>868</v>
      </c>
      <c r="B510" s="47" t="s">
        <v>869</v>
      </c>
      <c r="C510" s="11">
        <f>SUM(C511)</f>
        <v>235645100</v>
      </c>
      <c r="D510" s="11">
        <f t="shared" si="212"/>
        <v>235645100</v>
      </c>
      <c r="E510" s="11">
        <f t="shared" si="212"/>
        <v>278497800</v>
      </c>
    </row>
    <row r="511" spans="1:5" s="43" customFormat="1" ht="56.25" hidden="1" x14ac:dyDescent="0.3">
      <c r="A511" s="51" t="s">
        <v>870</v>
      </c>
      <c r="B511" s="49" t="s">
        <v>871</v>
      </c>
      <c r="C511" s="55">
        <v>235645100</v>
      </c>
      <c r="D511" s="55">
        <v>235645100</v>
      </c>
      <c r="E511" s="55">
        <v>278497800</v>
      </c>
    </row>
    <row r="512" spans="1:5" s="43" customFormat="1" ht="37.5" hidden="1" x14ac:dyDescent="0.3">
      <c r="A512" s="10" t="s">
        <v>872</v>
      </c>
      <c r="B512" s="6" t="s">
        <v>873</v>
      </c>
      <c r="C512" s="62">
        <f>SUM(C513)</f>
        <v>0</v>
      </c>
      <c r="D512" s="62">
        <f t="shared" ref="D512:E513" si="213">SUM(D513)</f>
        <v>0</v>
      </c>
      <c r="E512" s="62">
        <f t="shared" si="213"/>
        <v>0</v>
      </c>
    </row>
    <row r="513" spans="1:5" s="43" customFormat="1" ht="37.5" hidden="1" x14ac:dyDescent="0.3">
      <c r="A513" s="10" t="s">
        <v>874</v>
      </c>
      <c r="B513" s="6" t="s">
        <v>875</v>
      </c>
      <c r="C513" s="62">
        <f>SUM(C514)</f>
        <v>0</v>
      </c>
      <c r="D513" s="62">
        <f t="shared" si="213"/>
        <v>0</v>
      </c>
      <c r="E513" s="62">
        <f t="shared" si="213"/>
        <v>0</v>
      </c>
    </row>
    <row r="514" spans="1:5" s="43" customFormat="1" ht="37.5" hidden="1" x14ac:dyDescent="0.3">
      <c r="A514" s="51" t="s">
        <v>876</v>
      </c>
      <c r="B514" s="49" t="s">
        <v>877</v>
      </c>
      <c r="C514" s="53">
        <v>0</v>
      </c>
      <c r="D514" s="53">
        <v>0</v>
      </c>
      <c r="E514" s="53">
        <v>0</v>
      </c>
    </row>
    <row r="515" spans="1:5" s="43" customFormat="1" ht="58.5" hidden="1" customHeight="1" x14ac:dyDescent="0.3">
      <c r="A515" s="46" t="s">
        <v>878</v>
      </c>
      <c r="B515" s="47" t="s">
        <v>879</v>
      </c>
      <c r="C515" s="11">
        <f>SUM(C516)</f>
        <v>0</v>
      </c>
      <c r="D515" s="11">
        <f t="shared" ref="D515:E516" si="214">SUM(D516)</f>
        <v>0</v>
      </c>
      <c r="E515" s="11">
        <f t="shared" si="214"/>
        <v>0</v>
      </c>
    </row>
    <row r="516" spans="1:5" s="43" customFormat="1" ht="56.25" hidden="1" x14ac:dyDescent="0.3">
      <c r="A516" s="46" t="s">
        <v>880</v>
      </c>
      <c r="B516" s="47" t="s">
        <v>881</v>
      </c>
      <c r="C516" s="11">
        <f>SUM(C517)</f>
        <v>0</v>
      </c>
      <c r="D516" s="11">
        <f t="shared" si="214"/>
        <v>0</v>
      </c>
      <c r="E516" s="11">
        <f t="shared" si="214"/>
        <v>0</v>
      </c>
    </row>
    <row r="517" spans="1:5" s="43" customFormat="1" ht="31.5" hidden="1" x14ac:dyDescent="0.3">
      <c r="A517" s="48" t="s">
        <v>882</v>
      </c>
      <c r="B517" s="54" t="s">
        <v>883</v>
      </c>
      <c r="C517" s="53">
        <v>0</v>
      </c>
      <c r="D517" s="53">
        <v>0</v>
      </c>
      <c r="E517" s="53">
        <v>0</v>
      </c>
    </row>
    <row r="518" spans="1:5" s="43" customFormat="1" hidden="1" x14ac:dyDescent="0.3">
      <c r="A518" s="63" t="s">
        <v>884</v>
      </c>
      <c r="B518" s="64" t="s">
        <v>885</v>
      </c>
      <c r="C518" s="62">
        <f>SUM(C519)</f>
        <v>0</v>
      </c>
      <c r="D518" s="62">
        <f t="shared" ref="D518:E519" si="215">SUM(D519)</f>
        <v>0</v>
      </c>
      <c r="E518" s="62">
        <f t="shared" si="215"/>
        <v>0</v>
      </c>
    </row>
    <row r="519" spans="1:5" s="43" customFormat="1" hidden="1" x14ac:dyDescent="0.3">
      <c r="A519" s="63" t="s">
        <v>886</v>
      </c>
      <c r="B519" s="64" t="s">
        <v>887</v>
      </c>
      <c r="C519" s="62">
        <f>SUM(C520)</f>
        <v>0</v>
      </c>
      <c r="D519" s="62">
        <f t="shared" si="215"/>
        <v>0</v>
      </c>
      <c r="E519" s="62">
        <f t="shared" si="215"/>
        <v>0</v>
      </c>
    </row>
    <row r="520" spans="1:5" s="43" customFormat="1" ht="56.25" hidden="1" x14ac:dyDescent="0.3">
      <c r="A520" s="51" t="s">
        <v>888</v>
      </c>
      <c r="B520" s="49" t="s">
        <v>889</v>
      </c>
      <c r="C520" s="53">
        <v>0</v>
      </c>
      <c r="D520" s="53">
        <v>0</v>
      </c>
      <c r="E520" s="53">
        <v>0</v>
      </c>
    </row>
    <row r="521" spans="1:5" s="43" customFormat="1" ht="27" customHeight="1" x14ac:dyDescent="0.3">
      <c r="A521" s="10" t="s">
        <v>890</v>
      </c>
      <c r="B521" s="6" t="s">
        <v>891</v>
      </c>
      <c r="C521" s="11">
        <f t="shared" ref="C521:E522" si="216">SUM(C522)</f>
        <v>581000</v>
      </c>
      <c r="D521" s="11">
        <f t="shared" si="216"/>
        <v>695000</v>
      </c>
      <c r="E521" s="11">
        <f t="shared" si="216"/>
        <v>692000</v>
      </c>
    </row>
    <row r="522" spans="1:5" s="43" customFormat="1" ht="20.25" customHeight="1" x14ac:dyDescent="0.3">
      <c r="A522" s="10" t="s">
        <v>892</v>
      </c>
      <c r="B522" s="6" t="s">
        <v>893</v>
      </c>
      <c r="C522" s="11">
        <f>SUM(C523)</f>
        <v>581000</v>
      </c>
      <c r="D522" s="11">
        <f t="shared" si="216"/>
        <v>695000</v>
      </c>
      <c r="E522" s="11">
        <f t="shared" si="216"/>
        <v>692000</v>
      </c>
    </row>
    <row r="523" spans="1:5" s="43" customFormat="1" ht="37.5" x14ac:dyDescent="0.3">
      <c r="A523" s="10" t="s">
        <v>894</v>
      </c>
      <c r="B523" s="6" t="s">
        <v>895</v>
      </c>
      <c r="C523" s="11">
        <f t="shared" ref="C523:E523" si="217">SUM(C524)</f>
        <v>581000</v>
      </c>
      <c r="D523" s="11">
        <f t="shared" si="217"/>
        <v>695000</v>
      </c>
      <c r="E523" s="11">
        <f t="shared" si="217"/>
        <v>692000</v>
      </c>
    </row>
    <row r="524" spans="1:5" s="22" customFormat="1" ht="31.5" hidden="1" x14ac:dyDescent="0.3">
      <c r="A524" s="20" t="s">
        <v>286</v>
      </c>
      <c r="B524" s="21" t="s">
        <v>896</v>
      </c>
      <c r="C524" s="37">
        <v>581000</v>
      </c>
      <c r="D524" s="37">
        <v>695000</v>
      </c>
      <c r="E524" s="37">
        <v>692000</v>
      </c>
    </row>
    <row r="525" spans="1:5" ht="29.25" customHeight="1" x14ac:dyDescent="0.3">
      <c r="A525" s="10" t="s">
        <v>897</v>
      </c>
      <c r="B525" s="6" t="s">
        <v>898</v>
      </c>
      <c r="C525" s="11">
        <f t="shared" ref="C525:E526" si="218">SUM(C526)</f>
        <v>115000</v>
      </c>
      <c r="D525" s="11">
        <f t="shared" si="218"/>
        <v>95000</v>
      </c>
      <c r="E525" s="11">
        <f t="shared" si="218"/>
        <v>103000</v>
      </c>
    </row>
    <row r="526" spans="1:5" x14ac:dyDescent="0.3">
      <c r="A526" s="10" t="s">
        <v>899</v>
      </c>
      <c r="B526" s="6" t="s">
        <v>900</v>
      </c>
      <c r="C526" s="11">
        <f>SUM(C527)</f>
        <v>115000</v>
      </c>
      <c r="D526" s="11">
        <f t="shared" si="218"/>
        <v>95000</v>
      </c>
      <c r="E526" s="11">
        <f t="shared" si="218"/>
        <v>103000</v>
      </c>
    </row>
    <row r="527" spans="1:5" ht="37.5" x14ac:dyDescent="0.3">
      <c r="A527" s="10" t="s">
        <v>901</v>
      </c>
      <c r="B527" s="6" t="s">
        <v>902</v>
      </c>
      <c r="C527" s="11">
        <f t="shared" ref="C527:E527" si="219">SUM(C528)</f>
        <v>115000</v>
      </c>
      <c r="D527" s="11">
        <f t="shared" si="219"/>
        <v>95000</v>
      </c>
      <c r="E527" s="11">
        <f t="shared" si="219"/>
        <v>103000</v>
      </c>
    </row>
    <row r="528" spans="1:5" s="22" customFormat="1" ht="31.5" hidden="1" x14ac:dyDescent="0.3">
      <c r="A528" s="20" t="s">
        <v>286</v>
      </c>
      <c r="B528" s="21" t="s">
        <v>903</v>
      </c>
      <c r="C528" s="37">
        <v>115000</v>
      </c>
      <c r="D528" s="37">
        <v>95000</v>
      </c>
      <c r="E528" s="37">
        <v>103000</v>
      </c>
    </row>
    <row r="529" spans="1:5" s="65" customFormat="1" ht="37.5" customHeight="1" x14ac:dyDescent="0.3">
      <c r="A529" s="10" t="s">
        <v>904</v>
      </c>
      <c r="B529" s="6"/>
      <c r="C529" s="11">
        <f>SUM(C10,C372)</f>
        <v>19262581184</v>
      </c>
      <c r="D529" s="11">
        <f>SUM(D10,D372)</f>
        <v>21923806200</v>
      </c>
      <c r="E529" s="11">
        <f>SUM(E10,E372)</f>
        <v>15848315100</v>
      </c>
    </row>
  </sheetData>
  <sheetProtection algorithmName="SHA-512" hashValue="SfsZTCrLl5tMaGyq3RlArL/Qfi5ywQBsm3+5f+VY9lkeHVgS0jC4YgMozMaXa255chaVcqBwoYZjh5CWn9KsCg==" saltValue="1H6WXq8HX7eZVu+Lr3cprA==" spinCount="100000" sheet="1" objects="1" scenarios="1"/>
  <mergeCells count="5">
    <mergeCell ref="D1:E1"/>
    <mergeCell ref="D2:E2"/>
    <mergeCell ref="D3:E3"/>
    <mergeCell ref="A5:E5"/>
    <mergeCell ref="A7:E7"/>
  </mergeCells>
  <pageMargins left="0.39370078740157483" right="0.39370078740157483" top="1.1811023622047245" bottom="0.78740157480314965" header="0.31496062992125984" footer="0.31496062992125984"/>
  <pageSetup paperSize="9" scale="71" fitToHeight="65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Москвина Татьяна Валерьевна</dc:creator>
  <cp:lastModifiedBy>Фаренник Ольга Викторовна</cp:lastModifiedBy>
  <cp:lastPrinted>2021-11-09T16:10:15Z</cp:lastPrinted>
  <dcterms:created xsi:type="dcterms:W3CDTF">2021-11-03T11:53:08Z</dcterms:created>
  <dcterms:modified xsi:type="dcterms:W3CDTF">2021-11-09T16:10:16Z</dcterms:modified>
</cp:coreProperties>
</file>