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2 год\"/>
    </mc:Choice>
  </mc:AlternateContent>
  <bookViews>
    <workbookView xWindow="0" yWindow="0" windowWidth="21570" windowHeight="10245"/>
  </bookViews>
  <sheets>
    <sheet name="на 01.04.2022" sheetId="2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9" i="2" l="1"/>
  <c r="N77" i="2"/>
  <c r="O77" i="2"/>
  <c r="L80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N7" i="2" l="1"/>
  <c r="M80" i="2"/>
  <c r="D80" i="2"/>
  <c r="K80" i="2" s="1"/>
  <c r="C80" i="2"/>
  <c r="J80" i="2" s="1"/>
  <c r="M78" i="2"/>
  <c r="L78" i="2"/>
  <c r="M79" i="2"/>
  <c r="L79" i="2"/>
  <c r="D79" i="2"/>
  <c r="K79" i="2" s="1"/>
  <c r="C79" i="2"/>
  <c r="J79" i="2" s="1"/>
  <c r="D78" i="2"/>
  <c r="K78" i="2" s="1"/>
  <c r="C78" i="2"/>
  <c r="J78" i="2" s="1"/>
  <c r="O80" i="2" l="1"/>
  <c r="P80" i="2"/>
  <c r="O79" i="2"/>
  <c r="P78" i="2"/>
  <c r="O78" i="2"/>
  <c r="P76" i="2"/>
  <c r="O76" i="2"/>
  <c r="N76" i="2"/>
  <c r="P75" i="2"/>
  <c r="O75" i="2"/>
  <c r="N75" i="2"/>
  <c r="P74" i="2"/>
  <c r="O74" i="2"/>
  <c r="N74" i="2"/>
  <c r="P73" i="2"/>
  <c r="O73" i="2"/>
  <c r="N73" i="2"/>
  <c r="P72" i="2"/>
  <c r="O72" i="2"/>
  <c r="N72" i="2"/>
  <c r="P71" i="2"/>
  <c r="O71" i="2"/>
  <c r="N71" i="2"/>
  <c r="P70" i="2"/>
  <c r="O70" i="2"/>
  <c r="N70" i="2"/>
  <c r="P69" i="2"/>
  <c r="O69" i="2"/>
  <c r="N69" i="2"/>
  <c r="P68" i="2"/>
  <c r="O68" i="2"/>
  <c r="N68" i="2"/>
  <c r="P67" i="2"/>
  <c r="O67" i="2"/>
  <c r="N67" i="2"/>
  <c r="P66" i="2"/>
  <c r="O66" i="2"/>
  <c r="N66" i="2"/>
  <c r="P65" i="2"/>
  <c r="O65" i="2"/>
  <c r="N65" i="2"/>
  <c r="P64" i="2"/>
  <c r="O64" i="2"/>
  <c r="N64" i="2"/>
  <c r="P63" i="2"/>
  <c r="O63" i="2"/>
  <c r="N63" i="2"/>
  <c r="P62" i="2"/>
  <c r="N62" i="2"/>
  <c r="P61" i="2"/>
  <c r="O61" i="2"/>
  <c r="N61" i="2"/>
  <c r="P60" i="2"/>
  <c r="O60" i="2"/>
  <c r="N60" i="2"/>
  <c r="P59" i="2"/>
  <c r="O59" i="2"/>
  <c r="N59" i="2"/>
  <c r="P58" i="2"/>
  <c r="O58" i="2"/>
  <c r="N58" i="2"/>
  <c r="P57" i="2"/>
  <c r="N57" i="2"/>
  <c r="P56" i="2"/>
  <c r="O56" i="2"/>
  <c r="N56" i="2"/>
  <c r="P55" i="2"/>
  <c r="O55" i="2"/>
  <c r="N55" i="2"/>
  <c r="P54" i="2"/>
  <c r="N54" i="2"/>
  <c r="P53" i="2"/>
  <c r="O53" i="2"/>
  <c r="N53" i="2"/>
  <c r="P52" i="2"/>
  <c r="O52" i="2"/>
  <c r="N52" i="2"/>
  <c r="P51" i="2"/>
  <c r="O51" i="2"/>
  <c r="N51" i="2"/>
  <c r="P50" i="2"/>
  <c r="O50" i="2"/>
  <c r="N50" i="2"/>
  <c r="P49" i="2"/>
  <c r="O49" i="2"/>
  <c r="N49" i="2"/>
  <c r="P48" i="2"/>
  <c r="O48" i="2"/>
  <c r="N48" i="2"/>
  <c r="P47" i="2"/>
  <c r="O47" i="2"/>
  <c r="N47" i="2"/>
  <c r="P46" i="2"/>
  <c r="O46" i="2"/>
  <c r="N46" i="2"/>
  <c r="P45" i="2"/>
  <c r="O45" i="2"/>
  <c r="N45" i="2"/>
  <c r="P44" i="2"/>
  <c r="N44" i="2"/>
  <c r="P43" i="2"/>
  <c r="O43" i="2"/>
  <c r="N43" i="2"/>
  <c r="P42" i="2"/>
  <c r="O42" i="2"/>
  <c r="N42" i="2"/>
  <c r="P41" i="2"/>
  <c r="O41" i="2"/>
  <c r="N41" i="2"/>
  <c r="P40" i="2"/>
  <c r="O40" i="2"/>
  <c r="N40" i="2"/>
  <c r="P39" i="2"/>
  <c r="O39" i="2"/>
  <c r="N39" i="2"/>
  <c r="P38" i="2"/>
  <c r="O38" i="2"/>
  <c r="N38" i="2"/>
  <c r="P37" i="2"/>
  <c r="O37" i="2"/>
  <c r="N37" i="2"/>
  <c r="P36" i="2"/>
  <c r="O36" i="2"/>
  <c r="N36" i="2"/>
  <c r="P35" i="2"/>
  <c r="N35" i="2"/>
  <c r="P34" i="2"/>
  <c r="O34" i="2"/>
  <c r="N34" i="2"/>
  <c r="P33" i="2"/>
  <c r="O33" i="2"/>
  <c r="N33" i="2"/>
  <c r="P32" i="2"/>
  <c r="O32" i="2"/>
  <c r="N32" i="2"/>
  <c r="P31" i="2"/>
  <c r="O31" i="2"/>
  <c r="N31" i="2"/>
  <c r="P30" i="2"/>
  <c r="O30" i="2"/>
  <c r="N30" i="2"/>
  <c r="P29" i="2"/>
  <c r="N29" i="2"/>
  <c r="P28" i="2"/>
  <c r="O28" i="2"/>
  <c r="N28" i="2"/>
  <c r="P27" i="2"/>
  <c r="O27" i="2"/>
  <c r="N27" i="2"/>
  <c r="P26" i="2"/>
  <c r="O26" i="2"/>
  <c r="N26" i="2"/>
  <c r="P25" i="2"/>
  <c r="O25" i="2"/>
  <c r="N25" i="2"/>
  <c r="P24" i="2"/>
  <c r="O24" i="2"/>
  <c r="N24" i="2"/>
  <c r="P23" i="2"/>
  <c r="O23" i="2"/>
  <c r="N23" i="2"/>
  <c r="P22" i="2"/>
  <c r="O22" i="2"/>
  <c r="N22" i="2"/>
  <c r="P21" i="2"/>
  <c r="N21" i="2"/>
  <c r="P20" i="2"/>
  <c r="O20" i="2"/>
  <c r="N20" i="2"/>
  <c r="P19" i="2"/>
  <c r="O19" i="2"/>
  <c r="N19" i="2"/>
  <c r="P18" i="2"/>
  <c r="O18" i="2"/>
  <c r="N18" i="2"/>
  <c r="P17" i="2"/>
  <c r="O17" i="2"/>
  <c r="N17" i="2"/>
  <c r="P16" i="2"/>
  <c r="O16" i="2"/>
  <c r="N16" i="2"/>
  <c r="P15" i="2"/>
  <c r="O15" i="2"/>
  <c r="N15" i="2"/>
  <c r="P14" i="2"/>
  <c r="O14" i="2"/>
  <c r="N14" i="2"/>
  <c r="P13" i="2"/>
  <c r="O13" i="2"/>
  <c r="N13" i="2"/>
  <c r="P12" i="2"/>
  <c r="O12" i="2"/>
  <c r="N12" i="2"/>
  <c r="P11" i="2"/>
  <c r="O11" i="2"/>
  <c r="N11" i="2"/>
  <c r="P10" i="2"/>
  <c r="O10" i="2"/>
  <c r="N10" i="2"/>
  <c r="P9" i="2"/>
  <c r="O9" i="2"/>
  <c r="N9" i="2"/>
  <c r="P8" i="2"/>
  <c r="O8" i="2"/>
  <c r="N8" i="2"/>
  <c r="P7" i="2"/>
  <c r="O7" i="2"/>
  <c r="N78" i="2" l="1"/>
</calcChain>
</file>

<file path=xl/sharedStrings.xml><?xml version="1.0" encoding="utf-8"?>
<sst xmlns="http://schemas.openxmlformats.org/spreadsheetml/2006/main" count="129" uniqueCount="42">
  <si>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</si>
  <si>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</si>
  <si>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</si>
  <si>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</si>
  <si>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</si>
  <si>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2018-2024 годы"(4300000000),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</si>
  <si>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</si>
  <si>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</si>
  <si>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</si>
  <si>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</si>
  <si>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</si>
  <si>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"Повышение безопасности дорожного движения в городе Оренбурге"(3200000000), в т.ч. за счет средств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</si>
  <si>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 
«город Оренбург»(3100000000),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</si>
  <si>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</si>
  <si>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</si>
  <si>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</si>
  <si>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</si>
  <si>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</si>
  <si>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</si>
  <si>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</si>
  <si>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</si>
  <si>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энергосбережения и повышения энергетической эффективности в городе Оренбурге на 2016-2022 годы(0900000000),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</si>
  <si>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</si>
  <si>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</si>
  <si>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 в городе Оренбурге"(0500000000),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</si>
  <si>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</si>
  <si>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</si>
  <si>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</si>
  <si>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</si>
  <si>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>(руб).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</si>
  <si>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</si>
  <si>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</si>
  <si>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</si>
  <si>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Муниципальная программа "Укрепление общественного здоровья на территории муниципального образования "город Оренбург" (2200000000), в т.ч. за счет средств</t>
  </si>
  <si>
    <t>Отклонение фактического исполнения от ЛБО (гр.6-гр.5)</t>
  </si>
  <si>
    <t>% исполнения (гр.6/ гр.5)</t>
  </si>
  <si>
    <t xml:space="preserve">Бюджетные ассигнования  с учетом изменений </t>
  </si>
  <si>
    <t>Отклонение факт.2022 года от факт.2021 года</t>
  </si>
  <si>
    <t>в разрезе муниципальных программ по состоянию на 01.07.2022</t>
  </si>
  <si>
    <t>Фактическое исполнение на 01.07.2021</t>
  </si>
  <si>
    <t>Фактическое исполнение на 01.07.2022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</si>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</sst>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;[Red]\-#,##0.00;0.00"/>
    <numFmt numFmtId="165" formatCode="#,##0.0;[Red]\-#,##0.0;0.0"/>
    <numFmt numFmtId="166" formatCode="#,##0;[Red]\-#,##0;0"/>
    <numFmt numFmtId="167" formatCode="#,##0.0_ ;[Red]\-#,##0.0\ "/>
  </numFmts>
  <fonts count="10" x14ac:knownFonts="1">
    <font>
      <sz val="10"/>
      <name val="Arial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48">
    <xf numFmtId="0" fontId="0" fillId="0" borderId="0" xfId="0"/>
    <xf numFmtId="164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5" fillId="0" borderId="0" xfId="0" applyFont="1"/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NumberFormat="1" applyFont="1" applyFill="1" applyBorder="1" applyAlignment="1" applyProtection="1">
      <alignment wrapText="1"/>
      <protection hidden="1"/>
    </xf>
    <xf numFmtId="165" fontId="7" fillId="0" borderId="1" xfId="0" applyNumberFormat="1" applyFont="1" applyFill="1" applyBorder="1" applyAlignment="1" applyProtection="1">
      <alignment vertical="center"/>
      <protection hidden="1"/>
    </xf>
    <xf numFmtId="165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166" fontId="7" fillId="0" borderId="1" xfId="0" applyNumberFormat="1" applyFont="1" applyFill="1" applyBorder="1" applyAlignment="1" applyProtection="1">
      <protection hidden="1"/>
    </xf>
    <xf numFmtId="165" fontId="7" fillId="0" borderId="1" xfId="0" applyNumberFormat="1" applyFont="1" applyFill="1" applyBorder="1" applyAlignment="1" applyProtection="1">
      <alignment horizontal="center"/>
      <protection hidden="1"/>
    </xf>
    <xf numFmtId="167" fontId="7" fillId="0" borderId="1" xfId="0" applyNumberFormat="1" applyFont="1" applyFill="1" applyBorder="1" applyAlignment="1" applyProtection="1">
      <alignment vertical="center"/>
      <protection hidden="1"/>
    </xf>
    <xf numFmtId="167" fontId="7" fillId="0" borderId="1" xfId="0" applyNumberFormat="1" applyFont="1" applyBorder="1" applyAlignment="1">
      <alignment vertical="center"/>
    </xf>
    <xf numFmtId="0" fontId="7" fillId="3" borderId="1" xfId="1" applyNumberFormat="1" applyFont="1" applyFill="1" applyBorder="1" applyAlignment="1" applyProtection="1">
      <alignment wrapText="1"/>
      <protection hidden="1"/>
    </xf>
    <xf numFmtId="167" fontId="7" fillId="0" borderId="1" xfId="0" applyNumberFormat="1" applyFont="1" applyBorder="1" applyAlignment="1"/>
    <xf numFmtId="0" fontId="2" fillId="3" borderId="0" xfId="0" applyFont="1" applyFill="1" applyAlignment="1" applyProtection="1">
      <protection hidden="1"/>
    </xf>
    <xf numFmtId="0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0" applyNumberFormat="1" applyFont="1" applyFill="1" applyBorder="1" applyAlignment="1" applyProtection="1">
      <alignment horizontal="center" vertical="center"/>
      <protection hidden="1"/>
    </xf>
    <xf numFmtId="164" fontId="1" fillId="3" borderId="0" xfId="0" applyNumberFormat="1" applyFont="1" applyFill="1" applyAlignment="1" applyProtection="1">
      <alignment horizontal="right"/>
      <protection hidden="1"/>
    </xf>
    <xf numFmtId="0" fontId="0" fillId="3" borderId="0" xfId="0" applyFill="1"/>
    <xf numFmtId="0" fontId="4" fillId="3" borderId="5" xfId="0" applyNumberFormat="1" applyFont="1" applyFill="1" applyBorder="1" applyAlignment="1" applyProtection="1">
      <alignment horizontal="center" vertical="center"/>
      <protection hidden="1"/>
    </xf>
    <xf numFmtId="166" fontId="0" fillId="3" borderId="0" xfId="0" applyNumberFormat="1" applyFill="1"/>
    <xf numFmtId="164" fontId="7" fillId="3" borderId="4" xfId="1" applyNumberFormat="1" applyFont="1" applyFill="1" applyBorder="1" applyAlignment="1" applyProtection="1">
      <alignment vertical="center"/>
      <protection hidden="1"/>
    </xf>
    <xf numFmtId="164" fontId="7" fillId="3" borderId="1" xfId="0" applyNumberFormat="1" applyFont="1" applyFill="1" applyBorder="1" applyAlignment="1" applyProtection="1">
      <alignment vertical="center"/>
      <protection hidden="1"/>
    </xf>
    <xf numFmtId="164" fontId="7" fillId="3" borderId="3" xfId="1" applyNumberFormat="1" applyFont="1" applyFill="1" applyBorder="1" applyAlignment="1" applyProtection="1">
      <alignment vertical="center"/>
      <protection hidden="1"/>
    </xf>
    <xf numFmtId="164" fontId="7" fillId="3" borderId="1" xfId="1" applyNumberFormat="1" applyFont="1" applyFill="1" applyBorder="1" applyAlignment="1" applyProtection="1">
      <alignment vertical="center"/>
      <protection hidden="1"/>
    </xf>
    <xf numFmtId="164" fontId="7" fillId="4" borderId="1" xfId="0" applyNumberFormat="1" applyFont="1" applyFill="1" applyBorder="1" applyAlignment="1" applyProtection="1">
      <alignment vertical="center"/>
      <protection hidden="1"/>
    </xf>
    <xf numFmtId="164" fontId="7" fillId="3" borderId="1" xfId="1" applyNumberFormat="1" applyFont="1" applyFill="1" applyBorder="1" applyAlignment="1" applyProtection="1">
      <alignment horizontal="right"/>
      <protection hidden="1"/>
    </xf>
    <xf numFmtId="164" fontId="7" fillId="5" borderId="1" xfId="1" applyNumberFormat="1" applyFont="1" applyFill="1" applyBorder="1" applyAlignment="1" applyProtection="1">
      <alignment vertical="center"/>
      <protection hidden="1"/>
    </xf>
    <xf numFmtId="164" fontId="7" fillId="5" borderId="1" xfId="0" applyNumberFormat="1" applyFont="1" applyFill="1" applyBorder="1" applyAlignment="1" applyProtection="1">
      <alignment vertical="center"/>
      <protection hidden="1"/>
    </xf>
    <xf numFmtId="164" fontId="7" fillId="5" borderId="4" xfId="1" applyNumberFormat="1" applyFont="1" applyFill="1" applyBorder="1" applyAlignment="1" applyProtection="1">
      <alignment vertical="center"/>
      <protection hidden="1"/>
    </xf>
    <xf numFmtId="164" fontId="7" fillId="5" borderId="3" xfId="1" applyNumberFormat="1" applyFont="1" applyFill="1" applyBorder="1" applyAlignment="1" applyProtection="1">
      <alignment vertical="center"/>
      <protection hidden="1"/>
    </xf>
    <xf numFmtId="164" fontId="7" fillId="5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 applyAlignment="1">
      <alignment horizontal="center" vertical="center"/>
    </xf>
    <xf numFmtId="43" fontId="4" fillId="3" borderId="1" xfId="2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="87" zoomScaleNormal="87" workbookViewId="0">
      <selection activeCell="U53" sqref="U53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7.7109375" style="26" hidden="1" customWidth="1"/>
    <col min="4" max="4" width="16.28515625" hidden="1" customWidth="1"/>
    <col min="5" max="5" width="17.42578125" style="26" hidden="1" customWidth="1"/>
    <col min="6" max="6" width="15.42578125" style="26" hidden="1" customWidth="1"/>
    <col min="7" max="7" width="16.85546875" hidden="1" customWidth="1"/>
    <col min="8" max="8" width="11.28515625" hidden="1" customWidth="1"/>
    <col min="9" max="9" width="15.85546875" hidden="1" customWidth="1"/>
    <col min="10" max="10" width="16.7109375" style="26" customWidth="1"/>
    <col min="11" max="11" width="15" style="26" customWidth="1"/>
    <col min="12" max="12" width="16.28515625" style="26" customWidth="1"/>
    <col min="13" max="13" width="15.28515625" style="26" customWidth="1"/>
    <col min="14" max="14" width="15.5703125" customWidth="1"/>
    <col min="15" max="15" width="9.85546875" customWidth="1"/>
    <col min="16" max="16" width="15.5703125" customWidth="1"/>
    <col min="17" max="232" width="9.140625" customWidth="1"/>
  </cols>
  <sheetData>
    <row r="1" spans="1:16" ht="18.75" customHeight="1" x14ac:dyDescent="0.25">
      <c r="A1" s="46" t="s">
        <v>30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16.5" customHeight="1" x14ac:dyDescent="0.25">
      <c r="A2" s="46" t="s">
        <v>38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8" customHeight="1" x14ac:dyDescent="0.2">
      <c r="A3" s="3"/>
      <c r="B3" s="3"/>
      <c r="C3" s="22"/>
      <c r="D3" s="3"/>
      <c r="I3" s="9" t="s">
        <v>29</v>
      </c>
      <c r="P3" s="40" t="s">
        <v>41</v>
      </c>
    </row>
    <row r="4" spans="1:16" ht="16.5" customHeight="1" x14ac:dyDescent="0.25">
      <c r="A4" s="8"/>
      <c r="B4" s="8"/>
      <c r="C4" s="47">
        <v>2021</v>
      </c>
      <c r="D4" s="47"/>
      <c r="E4" s="42">
        <v>2022</v>
      </c>
      <c r="F4" s="42"/>
      <c r="G4" s="42"/>
      <c r="H4" s="42"/>
      <c r="J4" s="45">
        <v>2021</v>
      </c>
      <c r="K4" s="45"/>
      <c r="L4" s="42">
        <v>2022</v>
      </c>
      <c r="M4" s="42"/>
      <c r="N4" s="42"/>
      <c r="O4" s="42"/>
      <c r="P4" s="43" t="s">
        <v>37</v>
      </c>
    </row>
    <row r="5" spans="1:16" s="4" customFormat="1" ht="73.5" customHeight="1" x14ac:dyDescent="0.2">
      <c r="A5" s="6" t="s">
        <v>28</v>
      </c>
      <c r="B5" s="6" t="s">
        <v>27</v>
      </c>
      <c r="C5" s="23" t="s">
        <v>36</v>
      </c>
      <c r="D5" s="7" t="s">
        <v>39</v>
      </c>
      <c r="J5" s="23" t="s">
        <v>36</v>
      </c>
      <c r="K5" s="23" t="s">
        <v>39</v>
      </c>
      <c r="L5" s="23" t="s">
        <v>26</v>
      </c>
      <c r="M5" s="23" t="s">
        <v>40</v>
      </c>
      <c r="N5" s="6" t="s">
        <v>34</v>
      </c>
      <c r="O5" s="6" t="s">
        <v>35</v>
      </c>
      <c r="P5" s="44"/>
    </row>
    <row r="6" spans="1:16" s="4" customFormat="1" ht="15" x14ac:dyDescent="0.2">
      <c r="A6" s="5">
        <v>1</v>
      </c>
      <c r="B6" s="5">
        <v>2</v>
      </c>
      <c r="C6" s="24">
        <v>3</v>
      </c>
      <c r="D6" s="5">
        <v>4</v>
      </c>
      <c r="J6" s="24">
        <v>3</v>
      </c>
      <c r="K6" s="24">
        <v>4</v>
      </c>
      <c r="L6" s="27">
        <v>5</v>
      </c>
      <c r="M6" s="27">
        <v>6</v>
      </c>
      <c r="N6" s="5">
        <v>7</v>
      </c>
      <c r="O6" s="5">
        <v>8</v>
      </c>
      <c r="P6" s="10">
        <v>9</v>
      </c>
    </row>
    <row r="7" spans="1:16" s="4" customFormat="1" ht="45" x14ac:dyDescent="0.25">
      <c r="A7" s="11">
        <v>1</v>
      </c>
      <c r="B7" s="12" t="s">
        <v>25</v>
      </c>
      <c r="C7" s="35">
        <v>236502500</v>
      </c>
      <c r="D7" s="35">
        <v>88290377.859999999</v>
      </c>
      <c r="J7" s="41">
        <f>C7/1000</f>
        <v>236502.5</v>
      </c>
      <c r="K7" s="41">
        <f t="shared" ref="K7:K70" si="0">D7/1000</f>
        <v>88290.377859999993</v>
      </c>
      <c r="L7" s="32">
        <v>244222.5</v>
      </c>
      <c r="M7" s="32">
        <v>73980.08</v>
      </c>
      <c r="N7" s="13">
        <f t="shared" ref="N7:N38" si="1">M7-L7</f>
        <v>-170242.41999999998</v>
      </c>
      <c r="O7" s="14">
        <f t="shared" ref="O7:O20" si="2">M7/L7*100</f>
        <v>30.292082015375328</v>
      </c>
      <c r="P7" s="19">
        <f t="shared" ref="P7:P38" si="3">M7-D7</f>
        <v>-88216397.780000001</v>
      </c>
    </row>
    <row r="8" spans="1:16" ht="15" x14ac:dyDescent="0.25">
      <c r="A8" s="11" t="s">
        <v>3</v>
      </c>
      <c r="B8" s="12" t="s">
        <v>0</v>
      </c>
      <c r="C8" s="35">
        <v>199239000</v>
      </c>
      <c r="D8" s="35">
        <v>79010671.709999993</v>
      </c>
      <c r="J8" s="41">
        <f t="shared" ref="J8:J71" si="4">C8/1000</f>
        <v>199239</v>
      </c>
      <c r="K8" s="41">
        <f t="shared" si="0"/>
        <v>79010.671709999995</v>
      </c>
      <c r="L8" s="32">
        <v>198866.7</v>
      </c>
      <c r="M8" s="32">
        <v>73980.08</v>
      </c>
      <c r="N8" s="13">
        <f t="shared" si="1"/>
        <v>-124886.62000000001</v>
      </c>
      <c r="O8" s="14">
        <f t="shared" si="2"/>
        <v>37.200838551652943</v>
      </c>
      <c r="P8" s="19">
        <f t="shared" si="3"/>
        <v>-78936691.629999995</v>
      </c>
    </row>
    <row r="9" spans="1:16" ht="15" x14ac:dyDescent="0.25">
      <c r="A9" s="11" t="s">
        <v>3</v>
      </c>
      <c r="B9" s="12" t="s">
        <v>1</v>
      </c>
      <c r="C9" s="35">
        <v>37263500</v>
      </c>
      <c r="D9" s="35">
        <v>9279706.1500000004</v>
      </c>
      <c r="J9" s="41">
        <f t="shared" si="4"/>
        <v>37263.5</v>
      </c>
      <c r="K9" s="41">
        <f t="shared" si="0"/>
        <v>9279.70615</v>
      </c>
      <c r="L9" s="32">
        <v>45355.8</v>
      </c>
      <c r="M9" s="32">
        <v>0</v>
      </c>
      <c r="N9" s="13">
        <f t="shared" si="1"/>
        <v>-45355.8</v>
      </c>
      <c r="O9" s="14">
        <f t="shared" si="2"/>
        <v>0</v>
      </c>
      <c r="P9" s="19">
        <f t="shared" si="3"/>
        <v>-9279706.1500000004</v>
      </c>
    </row>
    <row r="10" spans="1:16" ht="45" x14ac:dyDescent="0.25">
      <c r="A10" s="11">
        <v>3</v>
      </c>
      <c r="B10" s="12" t="s">
        <v>31</v>
      </c>
      <c r="C10" s="36">
        <v>2365193526</v>
      </c>
      <c r="D10" s="36">
        <v>585730362</v>
      </c>
      <c r="J10" s="41">
        <f t="shared" si="4"/>
        <v>2365193.5260000001</v>
      </c>
      <c r="K10" s="41">
        <f t="shared" si="0"/>
        <v>585730.36199999996</v>
      </c>
      <c r="L10" s="30">
        <v>4256545.3</v>
      </c>
      <c r="M10" s="30">
        <v>1175382.22</v>
      </c>
      <c r="N10" s="13">
        <f t="shared" si="1"/>
        <v>-3081163.08</v>
      </c>
      <c r="O10" s="14">
        <f t="shared" si="2"/>
        <v>27.613525456900462</v>
      </c>
      <c r="P10" s="19">
        <f t="shared" si="3"/>
        <v>-584554979.77999997</v>
      </c>
    </row>
    <row r="11" spans="1:16" ht="15" x14ac:dyDescent="0.25">
      <c r="A11" s="11"/>
      <c r="B11" s="12" t="s">
        <v>0</v>
      </c>
      <c r="C11" s="36">
        <v>345394126</v>
      </c>
      <c r="D11" s="36">
        <v>127407159.58</v>
      </c>
      <c r="J11" s="41">
        <f t="shared" si="4"/>
        <v>345394.12599999999</v>
      </c>
      <c r="K11" s="41">
        <f t="shared" si="0"/>
        <v>127407.15957999999</v>
      </c>
      <c r="L11" s="30">
        <v>1000325.06</v>
      </c>
      <c r="M11" s="30">
        <v>168169.39</v>
      </c>
      <c r="N11" s="13">
        <f t="shared" si="1"/>
        <v>-832155.67</v>
      </c>
      <c r="O11" s="14">
        <f t="shared" si="2"/>
        <v>16.811474262176336</v>
      </c>
      <c r="P11" s="19">
        <f t="shared" si="3"/>
        <v>-127238990.19</v>
      </c>
    </row>
    <row r="12" spans="1:16" ht="15" x14ac:dyDescent="0.25">
      <c r="A12" s="11"/>
      <c r="B12" s="12" t="s">
        <v>1</v>
      </c>
      <c r="C12" s="36">
        <v>2019799400</v>
      </c>
      <c r="D12" s="36">
        <v>458323202.42000002</v>
      </c>
      <c r="J12" s="41">
        <f t="shared" si="4"/>
        <v>2019799.4</v>
      </c>
      <c r="K12" s="41">
        <f t="shared" si="0"/>
        <v>458323.20242000005</v>
      </c>
      <c r="L12" s="30">
        <v>3256220.24</v>
      </c>
      <c r="M12" s="30">
        <v>1007212.83</v>
      </c>
      <c r="N12" s="13">
        <f t="shared" si="1"/>
        <v>-2249007.41</v>
      </c>
      <c r="O12" s="14">
        <f t="shared" si="2"/>
        <v>30.931962697953132</v>
      </c>
      <c r="P12" s="19">
        <f t="shared" si="3"/>
        <v>-457315989.59000003</v>
      </c>
    </row>
    <row r="13" spans="1:16" ht="75" x14ac:dyDescent="0.25">
      <c r="A13" s="11">
        <v>4</v>
      </c>
      <c r="B13" s="12" t="s">
        <v>24</v>
      </c>
      <c r="C13" s="37">
        <v>23365420</v>
      </c>
      <c r="D13" s="37">
        <v>10341136.82</v>
      </c>
      <c r="J13" s="41">
        <f t="shared" si="4"/>
        <v>23365.42</v>
      </c>
      <c r="K13" s="41">
        <f t="shared" si="0"/>
        <v>10341.13682</v>
      </c>
      <c r="L13" s="29">
        <v>46634.38</v>
      </c>
      <c r="M13" s="29">
        <v>17725.169999999998</v>
      </c>
      <c r="N13" s="13">
        <f t="shared" si="1"/>
        <v>-28909.21</v>
      </c>
      <c r="O13" s="14">
        <f t="shared" si="2"/>
        <v>38.008803805261266</v>
      </c>
      <c r="P13" s="19">
        <f t="shared" si="3"/>
        <v>-10323411.65</v>
      </c>
    </row>
    <row r="14" spans="1:16" ht="15" x14ac:dyDescent="0.25">
      <c r="A14" s="11" t="s">
        <v>3</v>
      </c>
      <c r="B14" s="12" t="s">
        <v>0</v>
      </c>
      <c r="C14" s="37">
        <v>19995320</v>
      </c>
      <c r="D14" s="37">
        <v>8712697.9900000002</v>
      </c>
      <c r="J14" s="41">
        <f t="shared" si="4"/>
        <v>19995.32</v>
      </c>
      <c r="K14" s="41">
        <f t="shared" si="0"/>
        <v>8712.6979900000006</v>
      </c>
      <c r="L14" s="29">
        <v>43230.28</v>
      </c>
      <c r="M14" s="29">
        <v>16083</v>
      </c>
      <c r="N14" s="13">
        <f t="shared" si="1"/>
        <v>-27147.279999999999</v>
      </c>
      <c r="O14" s="14">
        <f t="shared" si="2"/>
        <v>37.203090056321635</v>
      </c>
      <c r="P14" s="19">
        <f t="shared" si="3"/>
        <v>-8696614.9900000002</v>
      </c>
    </row>
    <row r="15" spans="1:16" ht="15" x14ac:dyDescent="0.25">
      <c r="A15" s="11" t="s">
        <v>3</v>
      </c>
      <c r="B15" s="12" t="s">
        <v>1</v>
      </c>
      <c r="C15" s="37">
        <v>3370100</v>
      </c>
      <c r="D15" s="37">
        <v>1628438.83</v>
      </c>
      <c r="J15" s="41">
        <f t="shared" si="4"/>
        <v>3370.1</v>
      </c>
      <c r="K15" s="41">
        <f t="shared" si="0"/>
        <v>1628.4388300000001</v>
      </c>
      <c r="L15" s="29">
        <v>3404.1</v>
      </c>
      <c r="M15" s="29">
        <v>1642.17</v>
      </c>
      <c r="N15" s="13">
        <f t="shared" si="1"/>
        <v>-1761.9299999999998</v>
      </c>
      <c r="O15" s="14">
        <f t="shared" si="2"/>
        <v>48.24094474310391</v>
      </c>
      <c r="P15" s="19">
        <f t="shared" si="3"/>
        <v>-1626796.6600000001</v>
      </c>
    </row>
    <row r="16" spans="1:16" ht="45.75" customHeight="1" x14ac:dyDescent="0.25">
      <c r="A16" s="11">
        <v>5</v>
      </c>
      <c r="B16" s="12" t="s">
        <v>23</v>
      </c>
      <c r="C16" s="37">
        <v>9227935680.6100006</v>
      </c>
      <c r="D16" s="37">
        <v>4330966554.5900002</v>
      </c>
      <c r="J16" s="41">
        <f t="shared" si="4"/>
        <v>9227935.6806100011</v>
      </c>
      <c r="K16" s="41">
        <f t="shared" si="0"/>
        <v>4330966.5545899998</v>
      </c>
      <c r="L16" s="29">
        <v>10306637.66</v>
      </c>
      <c r="M16" s="29">
        <v>4859256.7300000004</v>
      </c>
      <c r="N16" s="13">
        <f t="shared" si="1"/>
        <v>-5447380.9299999997</v>
      </c>
      <c r="O16" s="14">
        <f t="shared" si="2"/>
        <v>47.146866808549476</v>
      </c>
      <c r="P16" s="19">
        <f t="shared" si="3"/>
        <v>-4326107297.8600006</v>
      </c>
    </row>
    <row r="17" spans="1:16" ht="15" x14ac:dyDescent="0.25">
      <c r="A17" s="11" t="s">
        <v>3</v>
      </c>
      <c r="B17" s="12" t="s">
        <v>0</v>
      </c>
      <c r="C17" s="37">
        <v>3098847580.6100001</v>
      </c>
      <c r="D17" s="37">
        <v>1724519957.23</v>
      </c>
      <c r="J17" s="41">
        <f t="shared" si="4"/>
        <v>3098847.5806100001</v>
      </c>
      <c r="K17" s="41">
        <f t="shared" si="0"/>
        <v>1724519.9572300001</v>
      </c>
      <c r="L17" s="29">
        <v>2780850.12</v>
      </c>
      <c r="M17" s="29">
        <v>1664840.9</v>
      </c>
      <c r="N17" s="13">
        <f t="shared" si="1"/>
        <v>-1116009.2200000002</v>
      </c>
      <c r="O17" s="14">
        <f t="shared" si="2"/>
        <v>59.868055744047069</v>
      </c>
      <c r="P17" s="19">
        <f t="shared" si="3"/>
        <v>-1722855116.3299999</v>
      </c>
    </row>
    <row r="18" spans="1:16" ht="15" x14ac:dyDescent="0.25">
      <c r="A18" s="11" t="s">
        <v>3</v>
      </c>
      <c r="B18" s="12" t="s">
        <v>1</v>
      </c>
      <c r="C18" s="37">
        <v>6129088100</v>
      </c>
      <c r="D18" s="37">
        <v>2606446597.3600001</v>
      </c>
      <c r="J18" s="41">
        <f t="shared" si="4"/>
        <v>6129088.0999999996</v>
      </c>
      <c r="K18" s="41">
        <f t="shared" si="0"/>
        <v>2606446.59736</v>
      </c>
      <c r="L18" s="29">
        <v>7525787.54</v>
      </c>
      <c r="M18" s="29">
        <v>3194415.83</v>
      </c>
      <c r="N18" s="13">
        <f t="shared" si="1"/>
        <v>-4331371.71</v>
      </c>
      <c r="O18" s="14">
        <f t="shared" si="2"/>
        <v>42.446266427553176</v>
      </c>
      <c r="P18" s="19">
        <f t="shared" si="3"/>
        <v>-2603252181.5300002</v>
      </c>
    </row>
    <row r="19" spans="1:16" ht="56.25" customHeight="1" x14ac:dyDescent="0.25">
      <c r="A19" s="11">
        <v>6</v>
      </c>
      <c r="B19" s="12" t="s">
        <v>22</v>
      </c>
      <c r="C19" s="37">
        <v>101731600</v>
      </c>
      <c r="D19" s="37">
        <v>33659740.799999997</v>
      </c>
      <c r="J19" s="41">
        <f t="shared" si="4"/>
        <v>101731.6</v>
      </c>
      <c r="K19" s="41">
        <f t="shared" si="0"/>
        <v>33659.7408</v>
      </c>
      <c r="L19" s="29">
        <v>109598.5</v>
      </c>
      <c r="M19" s="29">
        <v>36721.129999999997</v>
      </c>
      <c r="N19" s="13">
        <f t="shared" si="1"/>
        <v>-72877.37</v>
      </c>
      <c r="O19" s="14">
        <f t="shared" si="2"/>
        <v>33.5051392126717</v>
      </c>
      <c r="P19" s="19">
        <f t="shared" si="3"/>
        <v>-33623019.669999994</v>
      </c>
    </row>
    <row r="20" spans="1:16" ht="15" x14ac:dyDescent="0.25">
      <c r="A20" s="11" t="s">
        <v>3</v>
      </c>
      <c r="B20" s="12" t="s">
        <v>0</v>
      </c>
      <c r="C20" s="37">
        <v>101731000</v>
      </c>
      <c r="D20" s="37">
        <v>33659521.799999997</v>
      </c>
      <c r="J20" s="41">
        <f t="shared" si="4"/>
        <v>101731</v>
      </c>
      <c r="K20" s="41">
        <f t="shared" si="0"/>
        <v>33659.521799999995</v>
      </c>
      <c r="L20" s="29">
        <v>109598.5</v>
      </c>
      <c r="M20" s="29">
        <v>36721.129999999997</v>
      </c>
      <c r="N20" s="13">
        <f t="shared" si="1"/>
        <v>-72877.37</v>
      </c>
      <c r="O20" s="14">
        <f t="shared" si="2"/>
        <v>33.5051392126717</v>
      </c>
      <c r="P20" s="19">
        <f t="shared" si="3"/>
        <v>-33622800.669999994</v>
      </c>
    </row>
    <row r="21" spans="1:16" ht="15" x14ac:dyDescent="0.25">
      <c r="A21" s="11" t="s">
        <v>3</v>
      </c>
      <c r="B21" s="12" t="s">
        <v>1</v>
      </c>
      <c r="C21" s="37">
        <v>600</v>
      </c>
      <c r="D21" s="37">
        <v>219</v>
      </c>
      <c r="J21" s="41">
        <f t="shared" si="4"/>
        <v>0.6</v>
      </c>
      <c r="K21" s="41">
        <f t="shared" si="0"/>
        <v>0.219</v>
      </c>
      <c r="L21" s="29">
        <v>0</v>
      </c>
      <c r="M21" s="29">
        <v>0</v>
      </c>
      <c r="N21" s="13">
        <f t="shared" si="1"/>
        <v>0</v>
      </c>
      <c r="O21" s="14">
        <v>0</v>
      </c>
      <c r="P21" s="19">
        <f t="shared" si="3"/>
        <v>-219</v>
      </c>
    </row>
    <row r="22" spans="1:16" ht="60" x14ac:dyDescent="0.25">
      <c r="A22" s="11">
        <v>7</v>
      </c>
      <c r="B22" s="12" t="s">
        <v>21</v>
      </c>
      <c r="C22" s="37">
        <v>8540000</v>
      </c>
      <c r="D22" s="37">
        <v>4734783.2</v>
      </c>
      <c r="J22" s="41">
        <f t="shared" si="4"/>
        <v>8540</v>
      </c>
      <c r="K22" s="41">
        <f t="shared" si="0"/>
        <v>4734.7831999999999</v>
      </c>
      <c r="L22" s="29">
        <v>8542.7099999999991</v>
      </c>
      <c r="M22" s="29">
        <v>5178.17</v>
      </c>
      <c r="N22" s="13">
        <f t="shared" si="1"/>
        <v>-3364.5399999999991</v>
      </c>
      <c r="O22" s="14">
        <f t="shared" ref="O22:O28" si="5">M22/L22*100</f>
        <v>60.61507413923686</v>
      </c>
      <c r="P22" s="19">
        <f t="shared" si="3"/>
        <v>-4729605.03</v>
      </c>
    </row>
    <row r="23" spans="1:16" ht="15" x14ac:dyDescent="0.25">
      <c r="A23" s="11" t="s">
        <v>3</v>
      </c>
      <c r="B23" s="12" t="s">
        <v>0</v>
      </c>
      <c r="C23" s="37">
        <v>8540000</v>
      </c>
      <c r="D23" s="37">
        <v>4734783.2</v>
      </c>
      <c r="J23" s="41">
        <f t="shared" si="4"/>
        <v>8540</v>
      </c>
      <c r="K23" s="41">
        <f t="shared" si="0"/>
        <v>4734.7831999999999</v>
      </c>
      <c r="L23" s="29">
        <v>8542.7099999999991</v>
      </c>
      <c r="M23" s="29">
        <v>5178.17</v>
      </c>
      <c r="N23" s="13">
        <f t="shared" si="1"/>
        <v>-3364.5399999999991</v>
      </c>
      <c r="O23" s="14">
        <f t="shared" si="5"/>
        <v>60.61507413923686</v>
      </c>
      <c r="P23" s="19">
        <f t="shared" si="3"/>
        <v>-4729605.03</v>
      </c>
    </row>
    <row r="24" spans="1:16" ht="105" x14ac:dyDescent="0.25">
      <c r="A24" s="11">
        <v>8</v>
      </c>
      <c r="B24" s="12" t="s">
        <v>20</v>
      </c>
      <c r="C24" s="37">
        <v>137414700</v>
      </c>
      <c r="D24" s="37">
        <v>55685198.359999999</v>
      </c>
      <c r="J24" s="41">
        <f t="shared" si="4"/>
        <v>137414.70000000001</v>
      </c>
      <c r="K24" s="41">
        <f t="shared" si="0"/>
        <v>55685.198360000002</v>
      </c>
      <c r="L24" s="29">
        <v>163657</v>
      </c>
      <c r="M24" s="29">
        <v>78423.17</v>
      </c>
      <c r="N24" s="13">
        <f t="shared" si="1"/>
        <v>-85233.83</v>
      </c>
      <c r="O24" s="14">
        <f t="shared" si="5"/>
        <v>47.919227408543478</v>
      </c>
      <c r="P24" s="19">
        <f t="shared" si="3"/>
        <v>-55606775.189999998</v>
      </c>
    </row>
    <row r="25" spans="1:16" ht="15" x14ac:dyDescent="0.25">
      <c r="A25" s="11" t="s">
        <v>3</v>
      </c>
      <c r="B25" s="12" t="s">
        <v>0</v>
      </c>
      <c r="C25" s="37">
        <v>136202100</v>
      </c>
      <c r="D25" s="37">
        <v>54800878.530000001</v>
      </c>
      <c r="J25" s="41">
        <f t="shared" si="4"/>
        <v>136202.1</v>
      </c>
      <c r="K25" s="41">
        <f t="shared" si="0"/>
        <v>54800.878530000002</v>
      </c>
      <c r="L25" s="29">
        <v>154532</v>
      </c>
      <c r="M25" s="29">
        <v>78423.17</v>
      </c>
      <c r="N25" s="13">
        <f t="shared" si="1"/>
        <v>-76108.83</v>
      </c>
      <c r="O25" s="14">
        <f t="shared" si="5"/>
        <v>50.748822250407677</v>
      </c>
      <c r="P25" s="19">
        <f t="shared" si="3"/>
        <v>-54722455.359999999</v>
      </c>
    </row>
    <row r="26" spans="1:16" ht="15" x14ac:dyDescent="0.25">
      <c r="A26" s="11" t="s">
        <v>3</v>
      </c>
      <c r="B26" s="12" t="s">
        <v>1</v>
      </c>
      <c r="C26" s="37">
        <v>1212600</v>
      </c>
      <c r="D26" s="37">
        <v>884319.83</v>
      </c>
      <c r="J26" s="41">
        <f t="shared" si="4"/>
        <v>1212.5999999999999</v>
      </c>
      <c r="K26" s="41">
        <f t="shared" si="0"/>
        <v>884.31982999999991</v>
      </c>
      <c r="L26" s="29">
        <v>9125</v>
      </c>
      <c r="M26" s="29">
        <v>0</v>
      </c>
      <c r="N26" s="13">
        <f t="shared" si="1"/>
        <v>-9125</v>
      </c>
      <c r="O26" s="14">
        <f t="shared" si="5"/>
        <v>0</v>
      </c>
      <c r="P26" s="19">
        <f t="shared" si="3"/>
        <v>-884319.83</v>
      </c>
    </row>
    <row r="27" spans="1:16" ht="60" x14ac:dyDescent="0.25">
      <c r="A27" s="11">
        <v>9</v>
      </c>
      <c r="B27" s="20" t="s">
        <v>32</v>
      </c>
      <c r="C27" s="37">
        <v>54976100</v>
      </c>
      <c r="D27" s="37">
        <v>17386780.010000002</v>
      </c>
      <c r="J27" s="41">
        <f t="shared" si="4"/>
        <v>54976.1</v>
      </c>
      <c r="K27" s="41">
        <f t="shared" si="0"/>
        <v>17386.780010000002</v>
      </c>
      <c r="L27" s="29">
        <v>181381.8</v>
      </c>
      <c r="M27" s="29">
        <v>79446.179999999993</v>
      </c>
      <c r="N27" s="13">
        <f t="shared" si="1"/>
        <v>-101935.62</v>
      </c>
      <c r="O27" s="14">
        <f t="shared" si="5"/>
        <v>43.800524639186513</v>
      </c>
      <c r="P27" s="19">
        <f t="shared" si="3"/>
        <v>-17307333.830000002</v>
      </c>
    </row>
    <row r="28" spans="1:16" ht="15" x14ac:dyDescent="0.25">
      <c r="A28" s="11"/>
      <c r="B28" s="20" t="s">
        <v>0</v>
      </c>
      <c r="C28" s="37">
        <v>54972800</v>
      </c>
      <c r="D28" s="37">
        <v>17385550.039999999</v>
      </c>
      <c r="J28" s="41">
        <f t="shared" si="4"/>
        <v>54972.800000000003</v>
      </c>
      <c r="K28" s="41">
        <f t="shared" si="0"/>
        <v>17385.550039999998</v>
      </c>
      <c r="L28" s="29">
        <v>54200.1</v>
      </c>
      <c r="M28" s="29">
        <v>20525.18</v>
      </c>
      <c r="N28" s="13">
        <f t="shared" si="1"/>
        <v>-33674.92</v>
      </c>
      <c r="O28" s="14">
        <f t="shared" si="5"/>
        <v>37.869265923863608</v>
      </c>
      <c r="P28" s="19">
        <f t="shared" si="3"/>
        <v>-17365024.859999999</v>
      </c>
    </row>
    <row r="29" spans="1:16" ht="15" x14ac:dyDescent="0.25">
      <c r="A29" s="11"/>
      <c r="B29" s="20" t="s">
        <v>1</v>
      </c>
      <c r="C29" s="37">
        <v>3300</v>
      </c>
      <c r="D29" s="37">
        <v>1229.97</v>
      </c>
      <c r="J29" s="41">
        <f t="shared" si="4"/>
        <v>3.3</v>
      </c>
      <c r="K29" s="41">
        <f t="shared" si="0"/>
        <v>1.22997</v>
      </c>
      <c r="L29" s="29">
        <v>127181.7</v>
      </c>
      <c r="M29" s="29">
        <v>58921</v>
      </c>
      <c r="N29" s="13">
        <f t="shared" si="1"/>
        <v>-68260.7</v>
      </c>
      <c r="O29" s="14">
        <v>0</v>
      </c>
      <c r="P29" s="19">
        <f t="shared" si="3"/>
        <v>57691.03</v>
      </c>
    </row>
    <row r="30" spans="1:16" ht="75" x14ac:dyDescent="0.25">
      <c r="A30" s="11">
        <v>10</v>
      </c>
      <c r="B30" s="12" t="s">
        <v>19</v>
      </c>
      <c r="C30" s="37">
        <v>684652064.39999998</v>
      </c>
      <c r="D30" s="37">
        <v>181590292.80000001</v>
      </c>
      <c r="J30" s="41">
        <f t="shared" si="4"/>
        <v>684652.06440000003</v>
      </c>
      <c r="K30" s="41">
        <f t="shared" si="0"/>
        <v>181590.29280000002</v>
      </c>
      <c r="L30" s="29">
        <v>669546.16</v>
      </c>
      <c r="M30" s="29">
        <v>199905.82</v>
      </c>
      <c r="N30" s="13">
        <f t="shared" si="1"/>
        <v>-469640.34</v>
      </c>
      <c r="O30" s="14">
        <f>M30/L30*100</f>
        <v>29.856913823536825</v>
      </c>
      <c r="P30" s="19">
        <f t="shared" si="3"/>
        <v>-181390386.98000002</v>
      </c>
    </row>
    <row r="31" spans="1:16" ht="15" x14ac:dyDescent="0.25">
      <c r="A31" s="11" t="s">
        <v>3</v>
      </c>
      <c r="B31" s="12" t="s">
        <v>0</v>
      </c>
      <c r="C31" s="37">
        <v>455215764.39999998</v>
      </c>
      <c r="D31" s="37">
        <v>166572794.34</v>
      </c>
      <c r="J31" s="41">
        <f t="shared" si="4"/>
        <v>455215.76439999999</v>
      </c>
      <c r="K31" s="41">
        <f t="shared" si="0"/>
        <v>166572.79433999999</v>
      </c>
      <c r="L31" s="29">
        <v>360747.06</v>
      </c>
      <c r="M31" s="29">
        <v>174901.29</v>
      </c>
      <c r="N31" s="13">
        <f t="shared" si="1"/>
        <v>-185845.77</v>
      </c>
      <c r="O31" s="14">
        <f>M31/L31*100</f>
        <v>48.483081192678327</v>
      </c>
      <c r="P31" s="19">
        <f t="shared" si="3"/>
        <v>-166397893.05000001</v>
      </c>
    </row>
    <row r="32" spans="1:16" ht="15" x14ac:dyDescent="0.25">
      <c r="A32" s="11" t="s">
        <v>3</v>
      </c>
      <c r="B32" s="12" t="s">
        <v>1</v>
      </c>
      <c r="C32" s="37">
        <v>229436300</v>
      </c>
      <c r="D32" s="37">
        <v>15017498.460000001</v>
      </c>
      <c r="J32" s="41">
        <f t="shared" si="4"/>
        <v>229436.3</v>
      </c>
      <c r="K32" s="41">
        <f t="shared" si="0"/>
        <v>15017.498460000001</v>
      </c>
      <c r="L32" s="29">
        <v>308799.09999999998</v>
      </c>
      <c r="M32" s="29">
        <v>25004.53</v>
      </c>
      <c r="N32" s="13">
        <f t="shared" si="1"/>
        <v>-283794.56999999995</v>
      </c>
      <c r="O32" s="14">
        <f>M32/L32*100</f>
        <v>8.0973454909680758</v>
      </c>
      <c r="P32" s="19">
        <f t="shared" si="3"/>
        <v>-14992493.930000002</v>
      </c>
    </row>
    <row r="33" spans="1:16" ht="47.25" customHeight="1" x14ac:dyDescent="0.25">
      <c r="A33" s="11">
        <v>11</v>
      </c>
      <c r="B33" s="12" t="s">
        <v>18</v>
      </c>
      <c r="C33" s="37">
        <v>8362300</v>
      </c>
      <c r="D33" s="37">
        <v>3502475.39</v>
      </c>
      <c r="J33" s="41">
        <f t="shared" si="4"/>
        <v>8362.2999999999993</v>
      </c>
      <c r="K33" s="41">
        <f t="shared" si="0"/>
        <v>3502.4753900000001</v>
      </c>
      <c r="L33" s="29">
        <v>16622.5</v>
      </c>
      <c r="M33" s="29">
        <v>4651.7299999999996</v>
      </c>
      <c r="N33" s="13">
        <f t="shared" si="1"/>
        <v>-11970.77</v>
      </c>
      <c r="O33" s="14">
        <f>M33/L33*100</f>
        <v>27.984539028425324</v>
      </c>
      <c r="P33" s="19">
        <f t="shared" si="3"/>
        <v>-3497823.66</v>
      </c>
    </row>
    <row r="34" spans="1:16" ht="15" x14ac:dyDescent="0.25">
      <c r="A34" s="11" t="s">
        <v>3</v>
      </c>
      <c r="B34" s="12" t="s">
        <v>0</v>
      </c>
      <c r="C34" s="37">
        <v>8362300</v>
      </c>
      <c r="D34" s="37">
        <v>3502475.39</v>
      </c>
      <c r="J34" s="41">
        <f t="shared" si="4"/>
        <v>8362.2999999999993</v>
      </c>
      <c r="K34" s="41">
        <f t="shared" si="0"/>
        <v>3502.4753900000001</v>
      </c>
      <c r="L34" s="29">
        <v>16622.5</v>
      </c>
      <c r="M34" s="29">
        <v>4651.7299999999996</v>
      </c>
      <c r="N34" s="13">
        <f t="shared" si="1"/>
        <v>-11970.77</v>
      </c>
      <c r="O34" s="14">
        <f>M34/L34*100</f>
        <v>27.984539028425324</v>
      </c>
      <c r="P34" s="19">
        <f t="shared" si="3"/>
        <v>-3497823.66</v>
      </c>
    </row>
    <row r="35" spans="1:16" ht="15" hidden="1" x14ac:dyDescent="0.25">
      <c r="A35" s="11" t="s">
        <v>3</v>
      </c>
      <c r="B35" s="12" t="s">
        <v>1</v>
      </c>
      <c r="C35" s="33">
        <v>0</v>
      </c>
      <c r="D35" s="33">
        <v>0</v>
      </c>
      <c r="J35" s="41">
        <f t="shared" si="4"/>
        <v>0</v>
      </c>
      <c r="K35" s="41">
        <f t="shared" si="0"/>
        <v>0</v>
      </c>
      <c r="L35" s="30">
        <v>0</v>
      </c>
      <c r="M35" s="30">
        <v>0</v>
      </c>
      <c r="N35" s="13">
        <f t="shared" si="1"/>
        <v>0</v>
      </c>
      <c r="O35" s="14">
        <v>0</v>
      </c>
      <c r="P35" s="19">
        <f t="shared" si="3"/>
        <v>0</v>
      </c>
    </row>
    <row r="36" spans="1:16" ht="75" x14ac:dyDescent="0.25">
      <c r="A36" s="11">
        <v>13</v>
      </c>
      <c r="B36" s="12" t="s">
        <v>17</v>
      </c>
      <c r="C36" s="37">
        <v>362186480</v>
      </c>
      <c r="D36" s="37">
        <v>185352759.16999999</v>
      </c>
      <c r="J36" s="41">
        <f t="shared" si="4"/>
        <v>362186.48</v>
      </c>
      <c r="K36" s="41">
        <f t="shared" si="0"/>
        <v>185352.75916999998</v>
      </c>
      <c r="L36" s="29">
        <v>353843.23</v>
      </c>
      <c r="M36" s="29">
        <v>158333.22</v>
      </c>
      <c r="N36" s="13">
        <f t="shared" si="1"/>
        <v>-195510.00999999998</v>
      </c>
      <c r="O36" s="14">
        <f t="shared" ref="O36:O43" si="6">M36/L36*100</f>
        <v>44.746714526656341</v>
      </c>
      <c r="P36" s="19">
        <f t="shared" si="3"/>
        <v>-185194425.94999999</v>
      </c>
    </row>
    <row r="37" spans="1:16" ht="15" x14ac:dyDescent="0.25">
      <c r="A37" s="11" t="s">
        <v>3</v>
      </c>
      <c r="B37" s="12" t="s">
        <v>0</v>
      </c>
      <c r="C37" s="37">
        <v>324182980</v>
      </c>
      <c r="D37" s="37">
        <v>171133391.06</v>
      </c>
      <c r="J37" s="41">
        <f t="shared" si="4"/>
        <v>324182.98</v>
      </c>
      <c r="K37" s="41">
        <f t="shared" si="0"/>
        <v>171133.39105999999</v>
      </c>
      <c r="L37" s="29">
        <v>323077.73</v>
      </c>
      <c r="M37" s="29">
        <v>143502.28</v>
      </c>
      <c r="N37" s="13">
        <f t="shared" si="1"/>
        <v>-179575.44999999998</v>
      </c>
      <c r="O37" s="14">
        <f t="shared" si="6"/>
        <v>44.417261443554153</v>
      </c>
      <c r="P37" s="19">
        <f t="shared" si="3"/>
        <v>-170989888.78</v>
      </c>
    </row>
    <row r="38" spans="1:16" ht="15" x14ac:dyDescent="0.25">
      <c r="A38" s="11" t="s">
        <v>3</v>
      </c>
      <c r="B38" s="12" t="s">
        <v>1</v>
      </c>
      <c r="C38" s="37">
        <v>38003500</v>
      </c>
      <c r="D38" s="37">
        <v>14219368.109999999</v>
      </c>
      <c r="J38" s="41">
        <f t="shared" si="4"/>
        <v>38003.5</v>
      </c>
      <c r="K38" s="41">
        <f t="shared" si="0"/>
        <v>14219.368109999999</v>
      </c>
      <c r="L38" s="29">
        <v>30765.5</v>
      </c>
      <c r="M38" s="29">
        <v>14830.94</v>
      </c>
      <c r="N38" s="13">
        <f t="shared" si="1"/>
        <v>-15934.56</v>
      </c>
      <c r="O38" s="14">
        <f t="shared" si="6"/>
        <v>48.206400026003152</v>
      </c>
      <c r="P38" s="19">
        <f t="shared" si="3"/>
        <v>-14204537.17</v>
      </c>
    </row>
    <row r="39" spans="1:16" ht="30" x14ac:dyDescent="0.25">
      <c r="A39" s="11">
        <v>14</v>
      </c>
      <c r="B39" s="12" t="s">
        <v>16</v>
      </c>
      <c r="C39" s="37">
        <v>312685100</v>
      </c>
      <c r="D39" s="37">
        <v>133462167.51000001</v>
      </c>
      <c r="J39" s="41">
        <f t="shared" si="4"/>
        <v>312685.09999999998</v>
      </c>
      <c r="K39" s="41">
        <f t="shared" si="0"/>
        <v>133462.16751</v>
      </c>
      <c r="L39" s="29">
        <v>308083.03999999998</v>
      </c>
      <c r="M39" s="29">
        <v>128614.5</v>
      </c>
      <c r="N39" s="13">
        <f t="shared" ref="N39:N70" si="7">M39-L39</f>
        <v>-179468.53999999998</v>
      </c>
      <c r="O39" s="14">
        <f t="shared" si="6"/>
        <v>41.746699201617851</v>
      </c>
      <c r="P39" s="19">
        <f t="shared" ref="P39:P70" si="8">M39-D39</f>
        <v>-133333553.01000001</v>
      </c>
    </row>
    <row r="40" spans="1:16" ht="15" x14ac:dyDescent="0.25">
      <c r="A40" s="11" t="s">
        <v>3</v>
      </c>
      <c r="B40" s="12" t="s">
        <v>0</v>
      </c>
      <c r="C40" s="37">
        <v>261576000</v>
      </c>
      <c r="D40" s="37">
        <v>132110415.97</v>
      </c>
      <c r="J40" s="41">
        <f t="shared" si="4"/>
        <v>261576</v>
      </c>
      <c r="K40" s="41">
        <f t="shared" si="0"/>
        <v>132110.41597</v>
      </c>
      <c r="L40" s="29">
        <v>246624.64000000001</v>
      </c>
      <c r="M40" s="29">
        <v>121356.38</v>
      </c>
      <c r="N40" s="13">
        <f t="shared" si="7"/>
        <v>-125268.26000000001</v>
      </c>
      <c r="O40" s="14">
        <f t="shared" si="6"/>
        <v>49.206916227024195</v>
      </c>
      <c r="P40" s="19">
        <f t="shared" si="8"/>
        <v>-131989059.59</v>
      </c>
    </row>
    <row r="41" spans="1:16" ht="15" x14ac:dyDescent="0.25">
      <c r="A41" s="11" t="s">
        <v>3</v>
      </c>
      <c r="B41" s="12" t="s">
        <v>1</v>
      </c>
      <c r="C41" s="37">
        <v>51109100</v>
      </c>
      <c r="D41" s="37">
        <v>1351751.54</v>
      </c>
      <c r="J41" s="41">
        <f t="shared" si="4"/>
        <v>51109.1</v>
      </c>
      <c r="K41" s="41">
        <f t="shared" si="0"/>
        <v>1351.75154</v>
      </c>
      <c r="L41" s="29">
        <v>61458.400000000001</v>
      </c>
      <c r="M41" s="29">
        <v>7258.12</v>
      </c>
      <c r="N41" s="13">
        <f t="shared" si="7"/>
        <v>-54200.28</v>
      </c>
      <c r="O41" s="14">
        <f t="shared" si="6"/>
        <v>11.809809562240474</v>
      </c>
      <c r="P41" s="19">
        <f t="shared" si="8"/>
        <v>-1344493.42</v>
      </c>
    </row>
    <row r="42" spans="1:16" ht="45" x14ac:dyDescent="0.25">
      <c r="A42" s="11">
        <v>15</v>
      </c>
      <c r="B42" s="12" t="s">
        <v>15</v>
      </c>
      <c r="C42" s="37">
        <v>112709900</v>
      </c>
      <c r="D42" s="37">
        <v>53392069.450000003</v>
      </c>
      <c r="J42" s="41">
        <f t="shared" si="4"/>
        <v>112709.9</v>
      </c>
      <c r="K42" s="41">
        <f t="shared" si="0"/>
        <v>53392.069450000003</v>
      </c>
      <c r="L42" s="29">
        <v>121378.8</v>
      </c>
      <c r="M42" s="29">
        <v>57169.18</v>
      </c>
      <c r="N42" s="13">
        <f t="shared" si="7"/>
        <v>-64209.62</v>
      </c>
      <c r="O42" s="14">
        <f t="shared" si="6"/>
        <v>47.099806556004836</v>
      </c>
      <c r="P42" s="19">
        <f t="shared" si="8"/>
        <v>-53334900.270000003</v>
      </c>
    </row>
    <row r="43" spans="1:16" ht="15" x14ac:dyDescent="0.25">
      <c r="A43" s="11" t="s">
        <v>3</v>
      </c>
      <c r="B43" s="12" t="s">
        <v>0</v>
      </c>
      <c r="C43" s="37">
        <v>112708300</v>
      </c>
      <c r="D43" s="37">
        <v>53391427.450000003</v>
      </c>
      <c r="J43" s="41">
        <f t="shared" si="4"/>
        <v>112708.3</v>
      </c>
      <c r="K43" s="41">
        <f t="shared" si="0"/>
        <v>53391.427450000003</v>
      </c>
      <c r="L43" s="29">
        <v>121378.8</v>
      </c>
      <c r="M43" s="29">
        <v>57169.18</v>
      </c>
      <c r="N43" s="13">
        <f t="shared" si="7"/>
        <v>-64209.62</v>
      </c>
      <c r="O43" s="14">
        <f t="shared" si="6"/>
        <v>47.099806556004836</v>
      </c>
      <c r="P43" s="19">
        <f t="shared" si="8"/>
        <v>-53334258.270000003</v>
      </c>
    </row>
    <row r="44" spans="1:16" ht="15" x14ac:dyDescent="0.25">
      <c r="A44" s="11" t="s">
        <v>3</v>
      </c>
      <c r="B44" s="12" t="s">
        <v>1</v>
      </c>
      <c r="C44" s="37">
        <v>1600</v>
      </c>
      <c r="D44" s="37">
        <v>642</v>
      </c>
      <c r="J44" s="41">
        <f t="shared" si="4"/>
        <v>1.6</v>
      </c>
      <c r="K44" s="41">
        <f t="shared" si="0"/>
        <v>0.64200000000000002</v>
      </c>
      <c r="L44" s="29">
        <v>0</v>
      </c>
      <c r="M44" s="29">
        <v>0</v>
      </c>
      <c r="N44" s="13">
        <f t="shared" si="7"/>
        <v>0</v>
      </c>
      <c r="O44" s="14">
        <v>0</v>
      </c>
      <c r="P44" s="19">
        <f t="shared" si="8"/>
        <v>-642</v>
      </c>
    </row>
    <row r="45" spans="1:16" ht="60" x14ac:dyDescent="0.25">
      <c r="A45" s="11">
        <v>16</v>
      </c>
      <c r="B45" s="20" t="s">
        <v>33</v>
      </c>
      <c r="C45" s="37">
        <v>221700</v>
      </c>
      <c r="D45" s="37">
        <v>123461.7</v>
      </c>
      <c r="J45" s="41">
        <f t="shared" si="4"/>
        <v>221.7</v>
      </c>
      <c r="K45" s="41">
        <f t="shared" si="0"/>
        <v>123.46169999999999</v>
      </c>
      <c r="L45" s="29">
        <v>162.5</v>
      </c>
      <c r="M45" s="29">
        <v>102.52</v>
      </c>
      <c r="N45" s="13">
        <f t="shared" si="7"/>
        <v>-59.980000000000004</v>
      </c>
      <c r="O45" s="14">
        <f t="shared" ref="O45:O53" si="9">M45/L45*100</f>
        <v>63.089230769230767</v>
      </c>
      <c r="P45" s="19">
        <f t="shared" si="8"/>
        <v>-123359.18</v>
      </c>
    </row>
    <row r="46" spans="1:16" ht="15" x14ac:dyDescent="0.25">
      <c r="A46" s="11"/>
      <c r="B46" s="20" t="s">
        <v>0</v>
      </c>
      <c r="C46" s="37">
        <v>221700</v>
      </c>
      <c r="D46" s="37">
        <v>123461.7</v>
      </c>
      <c r="J46" s="41">
        <f t="shared" si="4"/>
        <v>221.7</v>
      </c>
      <c r="K46" s="41">
        <f t="shared" si="0"/>
        <v>123.46169999999999</v>
      </c>
      <c r="L46" s="29">
        <v>162.5</v>
      </c>
      <c r="M46" s="29">
        <v>102.52</v>
      </c>
      <c r="N46" s="13">
        <f t="shared" si="7"/>
        <v>-59.980000000000004</v>
      </c>
      <c r="O46" s="14">
        <f t="shared" si="9"/>
        <v>63.089230769230767</v>
      </c>
      <c r="P46" s="19">
        <f t="shared" si="8"/>
        <v>-123359.18</v>
      </c>
    </row>
    <row r="47" spans="1:16" ht="30" x14ac:dyDescent="0.25">
      <c r="A47" s="11">
        <v>17</v>
      </c>
      <c r="B47" s="12" t="s">
        <v>14</v>
      </c>
      <c r="C47" s="37">
        <v>25534000</v>
      </c>
      <c r="D47" s="37">
        <v>10437558.41</v>
      </c>
      <c r="J47" s="41">
        <f t="shared" si="4"/>
        <v>25534</v>
      </c>
      <c r="K47" s="41">
        <f t="shared" si="0"/>
        <v>10437.55841</v>
      </c>
      <c r="L47" s="29">
        <v>27435.1</v>
      </c>
      <c r="M47" s="29">
        <v>12699.74</v>
      </c>
      <c r="N47" s="13">
        <f t="shared" si="7"/>
        <v>-14735.359999999999</v>
      </c>
      <c r="O47" s="14">
        <f t="shared" si="9"/>
        <v>46.290117404346987</v>
      </c>
      <c r="P47" s="19">
        <f t="shared" si="8"/>
        <v>-10424858.67</v>
      </c>
    </row>
    <row r="48" spans="1:16" ht="15" x14ac:dyDescent="0.25">
      <c r="A48" s="11" t="s">
        <v>3</v>
      </c>
      <c r="B48" s="12" t="s">
        <v>0</v>
      </c>
      <c r="C48" s="37">
        <v>25534000</v>
      </c>
      <c r="D48" s="37">
        <v>10437558.41</v>
      </c>
      <c r="J48" s="41">
        <f t="shared" si="4"/>
        <v>25534</v>
      </c>
      <c r="K48" s="41">
        <f t="shared" si="0"/>
        <v>10437.55841</v>
      </c>
      <c r="L48" s="29">
        <v>27435.1</v>
      </c>
      <c r="M48" s="29">
        <v>12699.74</v>
      </c>
      <c r="N48" s="13">
        <f t="shared" si="7"/>
        <v>-14735.359999999999</v>
      </c>
      <c r="O48" s="14">
        <f t="shared" si="9"/>
        <v>46.290117404346987</v>
      </c>
      <c r="P48" s="19">
        <f t="shared" si="8"/>
        <v>-10424858.67</v>
      </c>
    </row>
    <row r="49" spans="1:16" ht="45" x14ac:dyDescent="0.25">
      <c r="A49" s="11">
        <v>18</v>
      </c>
      <c r="B49" s="12" t="s">
        <v>13</v>
      </c>
      <c r="C49" s="37">
        <v>546662870</v>
      </c>
      <c r="D49" s="37">
        <v>286466807.68000001</v>
      </c>
      <c r="J49" s="41">
        <f t="shared" si="4"/>
        <v>546662.87</v>
      </c>
      <c r="K49" s="41">
        <f t="shared" si="0"/>
        <v>286466.80768000003</v>
      </c>
      <c r="L49" s="29">
        <v>696523.41</v>
      </c>
      <c r="M49" s="29">
        <v>346996.78</v>
      </c>
      <c r="N49" s="13">
        <f t="shared" si="7"/>
        <v>-349526.63</v>
      </c>
      <c r="O49" s="14">
        <f t="shared" si="9"/>
        <v>49.818394474350839</v>
      </c>
      <c r="P49" s="19">
        <f t="shared" si="8"/>
        <v>-286119810.90000004</v>
      </c>
    </row>
    <row r="50" spans="1:16" ht="15" x14ac:dyDescent="0.25">
      <c r="A50" s="11" t="s">
        <v>3</v>
      </c>
      <c r="B50" s="12" t="s">
        <v>0</v>
      </c>
      <c r="C50" s="37">
        <v>458241470</v>
      </c>
      <c r="D50" s="37">
        <v>256845013.84999999</v>
      </c>
      <c r="J50" s="41">
        <f t="shared" si="4"/>
        <v>458241.47</v>
      </c>
      <c r="K50" s="41">
        <f t="shared" si="0"/>
        <v>256845.01384999999</v>
      </c>
      <c r="L50" s="29">
        <v>576996.86</v>
      </c>
      <c r="M50" s="29">
        <v>293094.06</v>
      </c>
      <c r="N50" s="13">
        <f t="shared" si="7"/>
        <v>-283902.8</v>
      </c>
      <c r="O50" s="14">
        <f t="shared" si="9"/>
        <v>50.796474005075176</v>
      </c>
      <c r="P50" s="19">
        <f t="shared" si="8"/>
        <v>-256551919.78999999</v>
      </c>
    </row>
    <row r="51" spans="1:16" ht="15" x14ac:dyDescent="0.25">
      <c r="A51" s="11" t="s">
        <v>3</v>
      </c>
      <c r="B51" s="12" t="s">
        <v>1</v>
      </c>
      <c r="C51" s="37">
        <v>88421400</v>
      </c>
      <c r="D51" s="37">
        <v>29621793.829999998</v>
      </c>
      <c r="J51" s="41">
        <f t="shared" si="4"/>
        <v>88421.4</v>
      </c>
      <c r="K51" s="41">
        <f t="shared" si="0"/>
        <v>29621.793829999999</v>
      </c>
      <c r="L51" s="29">
        <v>119526.55</v>
      </c>
      <c r="M51" s="29">
        <v>53902.720000000001</v>
      </c>
      <c r="N51" s="13">
        <f t="shared" si="7"/>
        <v>-65623.83</v>
      </c>
      <c r="O51" s="14">
        <f t="shared" si="9"/>
        <v>45.096859233366985</v>
      </c>
      <c r="P51" s="19">
        <f t="shared" si="8"/>
        <v>-29567891.109999999</v>
      </c>
    </row>
    <row r="52" spans="1:16" ht="104.25" customHeight="1" x14ac:dyDescent="0.25">
      <c r="A52" s="11">
        <v>19</v>
      </c>
      <c r="B52" s="12" t="s">
        <v>12</v>
      </c>
      <c r="C52" s="37">
        <v>50816900</v>
      </c>
      <c r="D52" s="37">
        <v>25190448.649999999</v>
      </c>
      <c r="J52" s="41">
        <f t="shared" si="4"/>
        <v>50816.9</v>
      </c>
      <c r="K52" s="41">
        <f t="shared" si="0"/>
        <v>25190.448649999998</v>
      </c>
      <c r="L52" s="29">
        <v>68898.100000000006</v>
      </c>
      <c r="M52" s="29">
        <v>37017.54</v>
      </c>
      <c r="N52" s="13">
        <f t="shared" si="7"/>
        <v>-31880.560000000005</v>
      </c>
      <c r="O52" s="14">
        <f t="shared" si="9"/>
        <v>53.727954762177767</v>
      </c>
      <c r="P52" s="19">
        <f t="shared" si="8"/>
        <v>-25153431.109999999</v>
      </c>
    </row>
    <row r="53" spans="1:16" ht="15" x14ac:dyDescent="0.25">
      <c r="A53" s="11" t="s">
        <v>3</v>
      </c>
      <c r="B53" s="12" t="s">
        <v>0</v>
      </c>
      <c r="C53" s="37">
        <v>50800000</v>
      </c>
      <c r="D53" s="37">
        <v>25184067.649999999</v>
      </c>
      <c r="J53" s="41">
        <f t="shared" si="4"/>
        <v>50800</v>
      </c>
      <c r="K53" s="41">
        <f t="shared" si="0"/>
        <v>25184.067649999997</v>
      </c>
      <c r="L53" s="29">
        <v>68898.100000000006</v>
      </c>
      <c r="M53" s="29">
        <v>37017.54</v>
      </c>
      <c r="N53" s="13">
        <f t="shared" si="7"/>
        <v>-31880.560000000005</v>
      </c>
      <c r="O53" s="14">
        <f t="shared" si="9"/>
        <v>53.727954762177767</v>
      </c>
      <c r="P53" s="19">
        <f t="shared" si="8"/>
        <v>-25147050.109999999</v>
      </c>
    </row>
    <row r="54" spans="1:16" ht="15" x14ac:dyDescent="0.25">
      <c r="A54" s="11" t="s">
        <v>3</v>
      </c>
      <c r="B54" s="12" t="s">
        <v>1</v>
      </c>
      <c r="C54" s="37">
        <v>16900</v>
      </c>
      <c r="D54" s="37">
        <v>6381</v>
      </c>
      <c r="J54" s="41">
        <f t="shared" si="4"/>
        <v>16.899999999999999</v>
      </c>
      <c r="K54" s="41">
        <f t="shared" si="0"/>
        <v>6.3810000000000002</v>
      </c>
      <c r="L54" s="29">
        <v>0</v>
      </c>
      <c r="M54" s="29">
        <v>0</v>
      </c>
      <c r="N54" s="13">
        <f t="shared" si="7"/>
        <v>0</v>
      </c>
      <c r="O54" s="14">
        <v>0</v>
      </c>
      <c r="P54" s="19">
        <f t="shared" si="8"/>
        <v>-6381</v>
      </c>
    </row>
    <row r="55" spans="1:16" ht="45" x14ac:dyDescent="0.25">
      <c r="A55" s="11">
        <v>20</v>
      </c>
      <c r="B55" s="12" t="s">
        <v>11</v>
      </c>
      <c r="C55" s="37">
        <v>16110400</v>
      </c>
      <c r="D55" s="37">
        <v>8072767.5599999996</v>
      </c>
      <c r="J55" s="41">
        <f t="shared" si="4"/>
        <v>16110.4</v>
      </c>
      <c r="K55" s="41">
        <f t="shared" si="0"/>
        <v>8072.7675599999993</v>
      </c>
      <c r="L55" s="29">
        <v>14651.9</v>
      </c>
      <c r="M55" s="29">
        <v>7957.55</v>
      </c>
      <c r="N55" s="13">
        <f t="shared" si="7"/>
        <v>-6694.3499999999995</v>
      </c>
      <c r="O55" s="14">
        <f>M55/L55*100</f>
        <v>54.310703731256702</v>
      </c>
      <c r="P55" s="19">
        <f t="shared" si="8"/>
        <v>-8064810.0099999998</v>
      </c>
    </row>
    <row r="56" spans="1:16" ht="15" x14ac:dyDescent="0.25">
      <c r="A56" s="11" t="s">
        <v>3</v>
      </c>
      <c r="B56" s="12" t="s">
        <v>0</v>
      </c>
      <c r="C56" s="37">
        <v>16110400</v>
      </c>
      <c r="D56" s="37">
        <v>8072767.5599999996</v>
      </c>
      <c r="J56" s="41">
        <f t="shared" si="4"/>
        <v>16110.4</v>
      </c>
      <c r="K56" s="41">
        <f t="shared" si="0"/>
        <v>8072.7675599999993</v>
      </c>
      <c r="L56" s="29">
        <v>14651.9</v>
      </c>
      <c r="M56" s="29">
        <v>7957.55</v>
      </c>
      <c r="N56" s="13">
        <f t="shared" si="7"/>
        <v>-6694.3499999999995</v>
      </c>
      <c r="O56" s="14">
        <f>M56/L56*100</f>
        <v>54.310703731256702</v>
      </c>
      <c r="P56" s="19">
        <f t="shared" si="8"/>
        <v>-8064810.0099999998</v>
      </c>
    </row>
    <row r="57" spans="1:16" ht="15" hidden="1" x14ac:dyDescent="0.25">
      <c r="A57" s="11" t="s">
        <v>3</v>
      </c>
      <c r="B57" s="12" t="s">
        <v>1</v>
      </c>
      <c r="C57" s="33"/>
      <c r="D57" s="33"/>
      <c r="J57" s="41">
        <f t="shared" si="4"/>
        <v>0</v>
      </c>
      <c r="K57" s="41">
        <f t="shared" si="0"/>
        <v>0</v>
      </c>
      <c r="L57" s="30"/>
      <c r="M57" s="30"/>
      <c r="N57" s="13">
        <f t="shared" si="7"/>
        <v>0</v>
      </c>
      <c r="O57" s="14"/>
      <c r="P57" s="19">
        <f t="shared" si="8"/>
        <v>0</v>
      </c>
    </row>
    <row r="58" spans="1:16" ht="45" x14ac:dyDescent="0.25">
      <c r="A58" s="11">
        <v>21</v>
      </c>
      <c r="B58" s="12" t="s">
        <v>10</v>
      </c>
      <c r="C58" s="37">
        <v>1690000</v>
      </c>
      <c r="D58" s="37">
        <v>568426.74</v>
      </c>
      <c r="J58" s="41">
        <f t="shared" si="4"/>
        <v>1690</v>
      </c>
      <c r="K58" s="41">
        <f t="shared" si="0"/>
        <v>568.42674</v>
      </c>
      <c r="L58" s="29">
        <v>1211</v>
      </c>
      <c r="M58" s="29">
        <v>469.04</v>
      </c>
      <c r="N58" s="13">
        <f t="shared" si="7"/>
        <v>-741.96</v>
      </c>
      <c r="O58" s="14">
        <f>M58/L58*100</f>
        <v>38.731626754748142</v>
      </c>
      <c r="P58" s="19">
        <f t="shared" si="8"/>
        <v>-567957.69999999995</v>
      </c>
    </row>
    <row r="59" spans="1:16" ht="15" x14ac:dyDescent="0.25">
      <c r="A59" s="11" t="s">
        <v>3</v>
      </c>
      <c r="B59" s="12" t="s">
        <v>0</v>
      </c>
      <c r="C59" s="37">
        <v>1690000</v>
      </c>
      <c r="D59" s="37">
        <v>568426.74</v>
      </c>
      <c r="J59" s="41">
        <f t="shared" si="4"/>
        <v>1690</v>
      </c>
      <c r="K59" s="41">
        <f t="shared" si="0"/>
        <v>568.42674</v>
      </c>
      <c r="L59" s="29">
        <v>1211</v>
      </c>
      <c r="M59" s="29">
        <v>469.04</v>
      </c>
      <c r="N59" s="13">
        <f t="shared" si="7"/>
        <v>-741.96</v>
      </c>
      <c r="O59" s="14">
        <f>M59/L59*100</f>
        <v>38.731626754748142</v>
      </c>
      <c r="P59" s="19">
        <f t="shared" si="8"/>
        <v>-567957.69999999995</v>
      </c>
    </row>
    <row r="60" spans="1:16" ht="60" x14ac:dyDescent="0.25">
      <c r="A60" s="11">
        <v>22</v>
      </c>
      <c r="B60" s="12" t="s">
        <v>9</v>
      </c>
      <c r="C60" s="37">
        <v>23427600</v>
      </c>
      <c r="D60" s="37">
        <v>9805867.8499999996</v>
      </c>
      <c r="J60" s="41">
        <f t="shared" si="4"/>
        <v>23427.599999999999</v>
      </c>
      <c r="K60" s="41">
        <f t="shared" si="0"/>
        <v>9805.8678499999987</v>
      </c>
      <c r="L60" s="29">
        <v>29696.400000000001</v>
      </c>
      <c r="M60" s="29">
        <v>16905.240000000002</v>
      </c>
      <c r="N60" s="13">
        <f t="shared" si="7"/>
        <v>-12791.16</v>
      </c>
      <c r="O60" s="14">
        <f>M60/L60*100</f>
        <v>56.926900230330958</v>
      </c>
      <c r="P60" s="19">
        <f t="shared" si="8"/>
        <v>-9788962.6099999994</v>
      </c>
    </row>
    <row r="61" spans="1:16" ht="15" x14ac:dyDescent="0.25">
      <c r="A61" s="11" t="s">
        <v>3</v>
      </c>
      <c r="B61" s="12" t="s">
        <v>0</v>
      </c>
      <c r="C61" s="37">
        <v>23423000</v>
      </c>
      <c r="D61" s="37">
        <v>9803934.8499999996</v>
      </c>
      <c r="J61" s="41">
        <f t="shared" si="4"/>
        <v>23423</v>
      </c>
      <c r="K61" s="41">
        <f t="shared" si="0"/>
        <v>9803.9348499999996</v>
      </c>
      <c r="L61" s="29">
        <v>29696.400000000001</v>
      </c>
      <c r="M61" s="29">
        <v>16905.240000000002</v>
      </c>
      <c r="N61" s="13">
        <f t="shared" si="7"/>
        <v>-12791.16</v>
      </c>
      <c r="O61" s="14">
        <f>M61/L61*100</f>
        <v>56.926900230330958</v>
      </c>
      <c r="P61" s="19">
        <f t="shared" si="8"/>
        <v>-9787029.6099999994</v>
      </c>
    </row>
    <row r="62" spans="1:16" ht="15" x14ac:dyDescent="0.25">
      <c r="A62" s="11" t="s">
        <v>3</v>
      </c>
      <c r="B62" s="12" t="s">
        <v>1</v>
      </c>
      <c r="C62" s="37">
        <v>4600</v>
      </c>
      <c r="D62" s="37">
        <v>1933</v>
      </c>
      <c r="J62" s="41">
        <f t="shared" si="4"/>
        <v>4.5999999999999996</v>
      </c>
      <c r="K62" s="41">
        <f t="shared" si="0"/>
        <v>1.9330000000000001</v>
      </c>
      <c r="L62" s="29">
        <v>0</v>
      </c>
      <c r="M62" s="29">
        <v>0</v>
      </c>
      <c r="N62" s="13">
        <f t="shared" si="7"/>
        <v>0</v>
      </c>
      <c r="O62" s="14">
        <v>0</v>
      </c>
      <c r="P62" s="19">
        <f t="shared" si="8"/>
        <v>-1933</v>
      </c>
    </row>
    <row r="63" spans="1:16" ht="60" x14ac:dyDescent="0.25">
      <c r="A63" s="11">
        <v>23</v>
      </c>
      <c r="B63" s="12" t="s">
        <v>8</v>
      </c>
      <c r="C63" s="37">
        <v>242054841</v>
      </c>
      <c r="D63" s="37">
        <v>84449052.069999993</v>
      </c>
      <c r="J63" s="41">
        <f t="shared" si="4"/>
        <v>242054.84099999999</v>
      </c>
      <c r="K63" s="41">
        <f t="shared" si="0"/>
        <v>84449.052069999991</v>
      </c>
      <c r="L63" s="29">
        <v>193080.01</v>
      </c>
      <c r="M63" s="29">
        <v>66550.86</v>
      </c>
      <c r="N63" s="13">
        <f t="shared" si="7"/>
        <v>-126529.15000000001</v>
      </c>
      <c r="O63" s="14">
        <f t="shared" ref="O63:O80" si="10">M63/L63*100</f>
        <v>34.46802183198561</v>
      </c>
      <c r="P63" s="19">
        <f t="shared" si="8"/>
        <v>-84382501.209999993</v>
      </c>
    </row>
    <row r="64" spans="1:16" ht="15" x14ac:dyDescent="0.25">
      <c r="A64" s="11" t="s">
        <v>3</v>
      </c>
      <c r="B64" s="12" t="s">
        <v>0</v>
      </c>
      <c r="C64" s="37">
        <v>234367291</v>
      </c>
      <c r="D64" s="37">
        <v>82813249.170000002</v>
      </c>
      <c r="J64" s="41">
        <f t="shared" si="4"/>
        <v>234367.291</v>
      </c>
      <c r="K64" s="41">
        <f t="shared" si="0"/>
        <v>82813.249169999996</v>
      </c>
      <c r="L64" s="29">
        <v>142920.41</v>
      </c>
      <c r="M64" s="29">
        <v>64653.42</v>
      </c>
      <c r="N64" s="13">
        <f t="shared" si="7"/>
        <v>-78266.990000000005</v>
      </c>
      <c r="O64" s="14">
        <f t="shared" si="10"/>
        <v>45.237359730496152</v>
      </c>
      <c r="P64" s="19">
        <f t="shared" si="8"/>
        <v>-82748595.75</v>
      </c>
    </row>
    <row r="65" spans="1:16" ht="15" x14ac:dyDescent="0.25">
      <c r="A65" s="11" t="s">
        <v>3</v>
      </c>
      <c r="B65" s="12" t="s">
        <v>1</v>
      </c>
      <c r="C65" s="37">
        <v>7687550</v>
      </c>
      <c r="D65" s="37">
        <v>1635802.9</v>
      </c>
      <c r="J65" s="41">
        <f t="shared" si="4"/>
        <v>7687.55</v>
      </c>
      <c r="K65" s="41">
        <f t="shared" si="0"/>
        <v>1635.8028999999999</v>
      </c>
      <c r="L65" s="29">
        <v>50159.6</v>
      </c>
      <c r="M65" s="29">
        <v>1897.44</v>
      </c>
      <c r="N65" s="13">
        <f t="shared" si="7"/>
        <v>-48262.159999999996</v>
      </c>
      <c r="O65" s="14">
        <f t="shared" si="10"/>
        <v>3.7828052855285925</v>
      </c>
      <c r="P65" s="19">
        <f t="shared" si="8"/>
        <v>-1633905.46</v>
      </c>
    </row>
    <row r="66" spans="1:16" ht="45" x14ac:dyDescent="0.25">
      <c r="A66" s="11">
        <v>24</v>
      </c>
      <c r="B66" s="12" t="s">
        <v>7</v>
      </c>
      <c r="C66" s="37">
        <v>333532275</v>
      </c>
      <c r="D66" s="37">
        <v>150026571.99000001</v>
      </c>
      <c r="J66" s="41">
        <f t="shared" si="4"/>
        <v>333532.27500000002</v>
      </c>
      <c r="K66" s="41">
        <f t="shared" si="0"/>
        <v>150026.57199</v>
      </c>
      <c r="L66" s="29">
        <v>218526.85</v>
      </c>
      <c r="M66" s="29">
        <v>53385.94</v>
      </c>
      <c r="N66" s="13">
        <f t="shared" si="7"/>
        <v>-165140.91</v>
      </c>
      <c r="O66" s="14">
        <f t="shared" si="10"/>
        <v>24.42992245575315</v>
      </c>
      <c r="P66" s="19">
        <f t="shared" si="8"/>
        <v>-149973186.05000001</v>
      </c>
    </row>
    <row r="67" spans="1:16" ht="15" x14ac:dyDescent="0.25">
      <c r="A67" s="11" t="s">
        <v>3</v>
      </c>
      <c r="B67" s="12" t="s">
        <v>0</v>
      </c>
      <c r="C67" s="37">
        <v>326927875</v>
      </c>
      <c r="D67" s="37">
        <v>148150455.93000001</v>
      </c>
      <c r="J67" s="41">
        <f t="shared" si="4"/>
        <v>326927.875</v>
      </c>
      <c r="K67" s="41">
        <f t="shared" si="0"/>
        <v>148150.45593</v>
      </c>
      <c r="L67" s="29">
        <v>133207.79</v>
      </c>
      <c r="M67" s="29">
        <v>51583.65</v>
      </c>
      <c r="N67" s="13">
        <f t="shared" si="7"/>
        <v>-81624.140000000014</v>
      </c>
      <c r="O67" s="14">
        <f t="shared" si="10"/>
        <v>38.724199237897423</v>
      </c>
      <c r="P67" s="19">
        <f t="shared" si="8"/>
        <v>-148098872.28</v>
      </c>
    </row>
    <row r="68" spans="1:16" ht="15" x14ac:dyDescent="0.25">
      <c r="A68" s="11" t="s">
        <v>3</v>
      </c>
      <c r="B68" s="12" t="s">
        <v>1</v>
      </c>
      <c r="C68" s="37">
        <v>6604400</v>
      </c>
      <c r="D68" s="37">
        <v>1876116.06</v>
      </c>
      <c r="J68" s="41">
        <f t="shared" si="4"/>
        <v>6604.4</v>
      </c>
      <c r="K68" s="41">
        <f t="shared" si="0"/>
        <v>1876.1160600000001</v>
      </c>
      <c r="L68" s="29">
        <v>85319.06</v>
      </c>
      <c r="M68" s="29">
        <v>1802.29</v>
      </c>
      <c r="N68" s="13">
        <f t="shared" si="7"/>
        <v>-83516.77</v>
      </c>
      <c r="O68" s="14">
        <f t="shared" si="10"/>
        <v>2.112411927651336</v>
      </c>
      <c r="P68" s="19">
        <f t="shared" si="8"/>
        <v>-1874313.77</v>
      </c>
    </row>
    <row r="69" spans="1:16" ht="60" x14ac:dyDescent="0.25">
      <c r="A69" s="11">
        <v>25</v>
      </c>
      <c r="B69" s="12" t="s">
        <v>6</v>
      </c>
      <c r="C69" s="37">
        <v>137640910.53999999</v>
      </c>
      <c r="D69" s="37">
        <v>28834203.600000001</v>
      </c>
      <c r="J69" s="41">
        <f t="shared" si="4"/>
        <v>137640.91053999998</v>
      </c>
      <c r="K69" s="41">
        <f t="shared" si="0"/>
        <v>28834.203600000001</v>
      </c>
      <c r="L69" s="29">
        <v>623034.53</v>
      </c>
      <c r="M69" s="29">
        <v>240462.8</v>
      </c>
      <c r="N69" s="13">
        <f t="shared" si="7"/>
        <v>-382571.73000000004</v>
      </c>
      <c r="O69" s="14">
        <f t="shared" si="10"/>
        <v>38.595421027466962</v>
      </c>
      <c r="P69" s="19">
        <f t="shared" si="8"/>
        <v>-28593740.800000001</v>
      </c>
    </row>
    <row r="70" spans="1:16" ht="15" x14ac:dyDescent="0.25">
      <c r="A70" s="11" t="s">
        <v>3</v>
      </c>
      <c r="B70" s="12" t="s">
        <v>0</v>
      </c>
      <c r="C70" s="37">
        <v>17499965.100000001</v>
      </c>
      <c r="D70" s="37">
        <v>6447471.5999999996</v>
      </c>
      <c r="J70" s="41">
        <f t="shared" si="4"/>
        <v>17499.965100000001</v>
      </c>
      <c r="K70" s="41">
        <f t="shared" si="0"/>
        <v>6447.4715999999999</v>
      </c>
      <c r="L70" s="29">
        <v>49181.27</v>
      </c>
      <c r="M70" s="29">
        <v>30779.33</v>
      </c>
      <c r="N70" s="13">
        <f t="shared" si="7"/>
        <v>-18401.939999999995</v>
      </c>
      <c r="O70" s="14">
        <f t="shared" si="10"/>
        <v>62.58343877659118</v>
      </c>
      <c r="P70" s="19">
        <f t="shared" si="8"/>
        <v>-6416692.2699999996</v>
      </c>
    </row>
    <row r="71" spans="1:16" ht="15" x14ac:dyDescent="0.25">
      <c r="A71" s="11" t="s">
        <v>3</v>
      </c>
      <c r="B71" s="12" t="s">
        <v>1</v>
      </c>
      <c r="C71" s="37">
        <v>120140945.44</v>
      </c>
      <c r="D71" s="37">
        <v>22386732</v>
      </c>
      <c r="J71" s="41">
        <f t="shared" si="4"/>
        <v>120140.94544</v>
      </c>
      <c r="K71" s="41">
        <f t="shared" ref="K71:K80" si="11">D71/1000</f>
        <v>22386.732</v>
      </c>
      <c r="L71" s="29">
        <v>573853.26</v>
      </c>
      <c r="M71" s="29">
        <v>209683.47</v>
      </c>
      <c r="N71" s="13">
        <f t="shared" ref="N71:N78" si="12">M71-L71</f>
        <v>-364169.79000000004</v>
      </c>
      <c r="O71" s="14">
        <f t="shared" si="10"/>
        <v>36.53956239614287</v>
      </c>
      <c r="P71" s="19">
        <f t="shared" ref="P71:P76" si="13">M71-D71</f>
        <v>-22177048.530000001</v>
      </c>
    </row>
    <row r="72" spans="1:16" ht="60" x14ac:dyDescent="0.25">
      <c r="A72" s="11">
        <v>26</v>
      </c>
      <c r="B72" s="12" t="s">
        <v>5</v>
      </c>
      <c r="C72" s="37">
        <v>580525016</v>
      </c>
      <c r="D72" s="37">
        <v>17554752.710000001</v>
      </c>
      <c r="J72" s="41">
        <f t="shared" ref="J72:J80" si="14">C72/1000</f>
        <v>580525.01599999995</v>
      </c>
      <c r="K72" s="41">
        <f t="shared" si="11"/>
        <v>17554.752710000001</v>
      </c>
      <c r="L72" s="29">
        <v>1992869.5</v>
      </c>
      <c r="M72" s="29">
        <v>56072.22</v>
      </c>
      <c r="N72" s="13">
        <f t="shared" si="12"/>
        <v>-1936797.28</v>
      </c>
      <c r="O72" s="14">
        <f t="shared" si="10"/>
        <v>2.8136423383467912</v>
      </c>
      <c r="P72" s="19">
        <f t="shared" si="13"/>
        <v>-17498680.490000002</v>
      </c>
    </row>
    <row r="73" spans="1:16" ht="15" x14ac:dyDescent="0.25">
      <c r="A73" s="11" t="s">
        <v>3</v>
      </c>
      <c r="B73" s="12" t="s">
        <v>0</v>
      </c>
      <c r="C73" s="37">
        <v>80524316</v>
      </c>
      <c r="D73" s="37">
        <v>17554752.710000001</v>
      </c>
      <c r="J73" s="41">
        <f t="shared" si="14"/>
        <v>80524.316000000006</v>
      </c>
      <c r="K73" s="41">
        <f t="shared" si="11"/>
        <v>17554.752710000001</v>
      </c>
      <c r="L73" s="29">
        <v>159178.46</v>
      </c>
      <c r="M73" s="29">
        <v>56072.22</v>
      </c>
      <c r="N73" s="13">
        <f t="shared" si="12"/>
        <v>-103106.23999999999</v>
      </c>
      <c r="O73" s="14">
        <f t="shared" si="10"/>
        <v>35.226009850830323</v>
      </c>
      <c r="P73" s="19">
        <f t="shared" si="13"/>
        <v>-17498680.490000002</v>
      </c>
    </row>
    <row r="74" spans="1:16" ht="15" x14ac:dyDescent="0.25">
      <c r="A74" s="11" t="s">
        <v>3</v>
      </c>
      <c r="B74" s="12" t="s">
        <v>1</v>
      </c>
      <c r="C74" s="37">
        <v>500000700</v>
      </c>
      <c r="D74" s="37">
        <v>0</v>
      </c>
      <c r="J74" s="41">
        <f t="shared" si="14"/>
        <v>500000.7</v>
      </c>
      <c r="K74" s="41">
        <f t="shared" si="11"/>
        <v>0</v>
      </c>
      <c r="L74" s="29">
        <v>1833691.04</v>
      </c>
      <c r="M74" s="29">
        <v>0</v>
      </c>
      <c r="N74" s="13">
        <f t="shared" si="12"/>
        <v>-1833691.04</v>
      </c>
      <c r="O74" s="14">
        <f t="shared" si="10"/>
        <v>0</v>
      </c>
      <c r="P74" s="19">
        <f t="shared" si="13"/>
        <v>0</v>
      </c>
    </row>
    <row r="75" spans="1:16" ht="63.75" customHeight="1" x14ac:dyDescent="0.25">
      <c r="A75" s="11">
        <v>27</v>
      </c>
      <c r="B75" s="12" t="s">
        <v>4</v>
      </c>
      <c r="C75" s="37">
        <v>8846000</v>
      </c>
      <c r="D75" s="37">
        <v>5456400.5300000003</v>
      </c>
      <c r="J75" s="41">
        <f t="shared" si="14"/>
        <v>8846</v>
      </c>
      <c r="K75" s="41">
        <f t="shared" si="11"/>
        <v>5456.4005299999999</v>
      </c>
      <c r="L75" s="29">
        <v>40068.239999999998</v>
      </c>
      <c r="M75" s="29">
        <v>5866.22</v>
      </c>
      <c r="N75" s="13">
        <f t="shared" si="12"/>
        <v>-34202.019999999997</v>
      </c>
      <c r="O75" s="14">
        <f t="shared" si="10"/>
        <v>14.64057318215125</v>
      </c>
      <c r="P75" s="19">
        <f t="shared" si="13"/>
        <v>-5450534.3100000005</v>
      </c>
    </row>
    <row r="76" spans="1:16" ht="15" x14ac:dyDescent="0.25">
      <c r="A76" s="11" t="s">
        <v>3</v>
      </c>
      <c r="B76" s="12" t="s">
        <v>0</v>
      </c>
      <c r="C76" s="38">
        <v>8846000</v>
      </c>
      <c r="D76" s="38">
        <v>5456400.5300000003</v>
      </c>
      <c r="J76" s="41">
        <f t="shared" si="14"/>
        <v>8846</v>
      </c>
      <c r="K76" s="41">
        <f t="shared" si="11"/>
        <v>5456.4005299999999</v>
      </c>
      <c r="L76" s="31">
        <v>20787.64</v>
      </c>
      <c r="M76" s="31">
        <v>5866.22</v>
      </c>
      <c r="N76" s="13">
        <f t="shared" si="12"/>
        <v>-14921.419999999998</v>
      </c>
      <c r="O76" s="14">
        <f t="shared" si="10"/>
        <v>28.219749812869573</v>
      </c>
      <c r="P76" s="19">
        <f t="shared" si="13"/>
        <v>-5450534.3100000005</v>
      </c>
    </row>
    <row r="77" spans="1:16" ht="15" x14ac:dyDescent="0.25">
      <c r="A77" s="11"/>
      <c r="B77" s="12" t="s">
        <v>1</v>
      </c>
      <c r="C77" s="38"/>
      <c r="D77" s="38"/>
      <c r="J77" s="41">
        <v>0</v>
      </c>
      <c r="K77" s="41">
        <v>0</v>
      </c>
      <c r="L77" s="31">
        <v>19280.599999999999</v>
      </c>
      <c r="M77" s="31">
        <v>0</v>
      </c>
      <c r="N77" s="13">
        <f t="shared" si="12"/>
        <v>-19280.599999999999</v>
      </c>
      <c r="O77" s="14">
        <f t="shared" si="10"/>
        <v>0</v>
      </c>
      <c r="P77" s="19">
        <v>0</v>
      </c>
    </row>
    <row r="78" spans="1:16" ht="30" x14ac:dyDescent="0.25">
      <c r="A78" s="15"/>
      <c r="B78" s="12" t="s">
        <v>2</v>
      </c>
      <c r="C78" s="39">
        <f>C75+C72+C69+C66+C63+C60+C58+C55+C52+C49+C47+C45+C42+C39+C36+C33+C30+C27+C24+C22+C19+C16+C13+C10+C7</f>
        <v>15603317883.550001</v>
      </c>
      <c r="D78" s="39">
        <f>D75+D72+D69+D66+D63+D60+D58+D55+D52+D49+D47+D45+D42+D39+D36+D33+D30+D27+D24+D22+D19+D16+D13+D10+D7</f>
        <v>6311081017.4499998</v>
      </c>
      <c r="J78" s="41">
        <f t="shared" si="14"/>
        <v>15603317.883550001</v>
      </c>
      <c r="K78" s="41">
        <f t="shared" si="11"/>
        <v>6311081.0174500002</v>
      </c>
      <c r="L78" s="34">
        <f>L75+L72+L69+L66+L63+L60+L58+L55+L52+L49+L47+L45+L42+L39+L36+L33+L30+L27+L24+L22+L19+L16+L13+L10+L7</f>
        <v>20692851.120000001</v>
      </c>
      <c r="M78" s="34">
        <f>M75+M72+M69+M66+M63+M60+M58+M55+M52+M49+M47+M45+M42+M39+M36+M33+M30+M27+M24+M22+M19+M16+M13+M10+M7</f>
        <v>7719273.75</v>
      </c>
      <c r="N78" s="16">
        <f t="shared" si="12"/>
        <v>-12973577.370000001</v>
      </c>
      <c r="O78" s="17">
        <f t="shared" si="10"/>
        <v>37.304060736894726</v>
      </c>
      <c r="P78" s="21">
        <f>M78-D78</f>
        <v>-6303361743.6999998</v>
      </c>
    </row>
    <row r="79" spans="1:16" ht="15" x14ac:dyDescent="0.25">
      <c r="A79" s="15"/>
      <c r="B79" s="12" t="s">
        <v>0</v>
      </c>
      <c r="C79" s="39">
        <f>C76+C73+C70+C67+C64+C61+C59+C56+C53+C50+C48+C46+C43+C40+C37+C34+C31+C28+C25+C23+C20+C17+C14+C11+C8</f>
        <v>6371153288.1100006</v>
      </c>
      <c r="D79" s="39">
        <f>D76+D73+D70+D67+D64+D61+D59+D56+D53+D50+D48+D46+D43+D40+D37+D34+D31+D28+D25+D23+D20+D17+D14+D11+D8</f>
        <v>3148399284.9899998</v>
      </c>
      <c r="J79" s="41">
        <f t="shared" si="14"/>
        <v>6371153.288110001</v>
      </c>
      <c r="K79" s="41">
        <f t="shared" si="11"/>
        <v>3148399.2849899996</v>
      </c>
      <c r="L79" s="34">
        <f>L76+L73+L70+L67+L64+L61+L59+L56+L53+L50+L48+L46+L43+L40+L37+L34+L31+L28+L25+L23+L20+L17+L14+L11+L8</f>
        <v>6642923.6299999999</v>
      </c>
      <c r="M79" s="34">
        <f>M76+M73+M70+M67+M64+M61+M59+M56+M53+M50+M48+M46+M43+M40+M37+M34+M31+M28+M25+M23+M20+M17+M14+M11+M8</f>
        <v>3142702.4099999997</v>
      </c>
      <c r="N79" s="18">
        <v>-7844681023.6000004</v>
      </c>
      <c r="O79" s="17">
        <f t="shared" si="10"/>
        <v>47.309025137776565</v>
      </c>
      <c r="P79" s="21">
        <f>M79-D79</f>
        <v>-3145256582.5799999</v>
      </c>
    </row>
    <row r="80" spans="1:16" ht="15" x14ac:dyDescent="0.25">
      <c r="A80" s="15"/>
      <c r="B80" s="12" t="s">
        <v>1</v>
      </c>
      <c r="C80" s="39">
        <f>C74+C71+C68+C65+C62+C54+C51+C44+C41+C38+C32+C29+C26++C21+C18+C15+C12+C9</f>
        <v>9232164595.4400005</v>
      </c>
      <c r="D80" s="39">
        <f>D74+D71+D68+D65+D62+D54+D51+D44+D41+D38+D32+D29+D26++D21+D18+D15+D12+D9</f>
        <v>3162681732.46</v>
      </c>
      <c r="J80" s="41">
        <f t="shared" si="14"/>
        <v>9232164.5954400003</v>
      </c>
      <c r="K80" s="41">
        <f t="shared" si="11"/>
        <v>3162681.7324600001</v>
      </c>
      <c r="L80" s="34">
        <f>L74+L71+L68+L65+L62+L54+L51+L44+L41+L38+L32+L29+L26++L21+L18+L15+L12+L9+L77</f>
        <v>14049927.49</v>
      </c>
      <c r="M80" s="34">
        <f>M74+M71+M68+M65+M62+M54+M51+M44+M41+M38+M32+M29+M26++M21+M18+M15+M12+M9</f>
        <v>4576571.34</v>
      </c>
      <c r="N80" s="18">
        <v>-4647080723.3000002</v>
      </c>
      <c r="O80" s="17">
        <f t="shared" si="10"/>
        <v>32.573629602411565</v>
      </c>
      <c r="P80" s="21">
        <f>M80-D80</f>
        <v>-3158105161.1199999</v>
      </c>
    </row>
    <row r="81" spans="1:5" x14ac:dyDescent="0.2">
      <c r="A81" s="2"/>
      <c r="B81" s="2"/>
      <c r="C81" s="25"/>
      <c r="D81" s="1"/>
    </row>
    <row r="84" spans="1:5" x14ac:dyDescent="0.2">
      <c r="E84" s="28"/>
    </row>
  </sheetData>
  <mergeCells count="7">
    <mergeCell ref="L4:O4"/>
    <mergeCell ref="P4:P5"/>
    <mergeCell ref="J4:K4"/>
    <mergeCell ref="A1:P1"/>
    <mergeCell ref="A2:P2"/>
    <mergeCell ref="C4:D4"/>
    <mergeCell ref="E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01.04.2022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Фаренник Ольга Викторовна</cp:lastModifiedBy>
  <cp:lastPrinted>2021-07-22T08:42:52Z</cp:lastPrinted>
  <dcterms:created xsi:type="dcterms:W3CDTF">2021-01-26T10:00:04Z</dcterms:created>
  <dcterms:modified xsi:type="dcterms:W3CDTF">2022-07-21T09:03:15Z</dcterms:modified>
</cp:coreProperties>
</file>