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23895" windowHeight="99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22" i="1" l="1"/>
  <c r="D28" i="1" l="1"/>
  <c r="G28" i="1"/>
  <c r="B6" i="1"/>
  <c r="B15" i="1"/>
  <c r="B23" i="1"/>
  <c r="C15" i="1"/>
  <c r="C23" i="1"/>
  <c r="B5" i="1" l="1"/>
  <c r="B33" i="1" s="1"/>
  <c r="F23" i="1" l="1"/>
  <c r="F15" i="1"/>
  <c r="F6" i="1"/>
  <c r="C6" i="1"/>
  <c r="G7" i="1"/>
  <c r="G8" i="1"/>
  <c r="G9" i="1"/>
  <c r="G10" i="1"/>
  <c r="G11" i="1"/>
  <c r="G12" i="1"/>
  <c r="G13" i="1"/>
  <c r="G14" i="1"/>
  <c r="G16" i="1"/>
  <c r="G17" i="1"/>
  <c r="G18" i="1"/>
  <c r="G19" i="1"/>
  <c r="G21" i="1"/>
  <c r="G22" i="1"/>
  <c r="G24" i="1"/>
  <c r="G25" i="1"/>
  <c r="G26" i="1"/>
  <c r="G27" i="1"/>
  <c r="G29" i="1"/>
  <c r="G30" i="1"/>
  <c r="G32" i="1"/>
  <c r="E7" i="1"/>
  <c r="E8" i="1"/>
  <c r="E9" i="1"/>
  <c r="E10" i="1"/>
  <c r="E11" i="1"/>
  <c r="E12" i="1"/>
  <c r="E13" i="1"/>
  <c r="E16" i="1"/>
  <c r="E17" i="1"/>
  <c r="E18" i="1"/>
  <c r="E19" i="1"/>
  <c r="E21" i="1"/>
  <c r="E24" i="1"/>
  <c r="E25" i="1"/>
  <c r="E26" i="1"/>
  <c r="E27" i="1"/>
  <c r="E29" i="1"/>
  <c r="E30" i="1"/>
  <c r="D7" i="1"/>
  <c r="D8" i="1"/>
  <c r="D9" i="1"/>
  <c r="D10" i="1"/>
  <c r="D11" i="1"/>
  <c r="D12" i="1"/>
  <c r="D13" i="1"/>
  <c r="D16" i="1"/>
  <c r="D17" i="1"/>
  <c r="D18" i="1"/>
  <c r="D19" i="1"/>
  <c r="D21" i="1"/>
  <c r="D22" i="1"/>
  <c r="D24" i="1"/>
  <c r="D25" i="1"/>
  <c r="D26" i="1"/>
  <c r="D27" i="1"/>
  <c r="D29" i="1"/>
  <c r="D30" i="1"/>
  <c r="D31" i="1"/>
  <c r="D32" i="1"/>
  <c r="F5" i="1" l="1"/>
  <c r="F33" i="1" s="1"/>
  <c r="E23" i="1"/>
  <c r="G23" i="1"/>
  <c r="G15" i="1"/>
  <c r="D15" i="1"/>
  <c r="E6" i="1"/>
  <c r="D6" i="1"/>
  <c r="E15" i="1"/>
  <c r="D23" i="1"/>
  <c r="C5" i="1"/>
  <c r="C33" i="1" s="1"/>
  <c r="G6" i="1"/>
  <c r="D5" i="1" l="1"/>
  <c r="E5" i="1"/>
  <c r="G5" i="1"/>
  <c r="E33" i="1" l="1"/>
  <c r="D33" i="1"/>
  <c r="G33" i="1"/>
</calcChain>
</file>

<file path=xl/sharedStrings.xml><?xml version="1.0" encoding="utf-8"?>
<sst xmlns="http://schemas.openxmlformats.org/spreadsheetml/2006/main" count="45" uniqueCount="42">
  <si>
    <t>Наименование  показателя доходов</t>
  </si>
  <si>
    <t>%                                    исполнения                                                бюджета</t>
  </si>
  <si>
    <t>4</t>
  </si>
  <si>
    <t>Налоговые и неналоговые доходы</t>
  </si>
  <si>
    <t>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</si>
  <si>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</si>
  <si>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</si>
  <si>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</si>
  <si>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 xml:space="preserve">Налог на имущество физических лиц                                                                                                                                                                                                                             </t>
  </si>
  <si>
    <t>Земельный налог</t>
  </si>
  <si>
    <t>Государственная пошлина</t>
  </si>
  <si>
    <t>Задолженность и перерасчеты по отмененным налогам, сборам и иным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</si>
  <si>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</si>
  <si>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</si>
  <si>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</si>
  <si>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</si>
  <si>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</si>
  <si>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</si>
  <si>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</si>
  <si>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</si>
  <si>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</si>
  <si>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 xml:space="preserve">Субсидии бюджетам бюджетной системы Российской Федерации (межбюджетные субсидии)                                                                                                                                                          </t>
  </si>
  <si>
    <t xml:space="preserve">Субвенции бюджетам бюджетной системы Российской Федерации                                                                                                                                                                                 </t>
  </si>
  <si>
    <t>Иные межбюджетные трансферты</t>
  </si>
  <si>
    <t>Безвозмездные поступления от негосударственных организаций</t>
  </si>
  <si>
    <t>Прочие безвозмездные поступления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</si>
  <si>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</si>
  <si>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Итого доходов</t>
  </si>
  <si>
    <t>Отклонение (гр.3-гр.2)</t>
  </si>
  <si>
    <t>2</t>
  </si>
  <si>
    <t>Прирост/снижение показателей отчетного периода к аналогичным показателям прошлого года (гр.3-гр.6)</t>
  </si>
  <si>
    <t xml:space="preserve"> -</t>
  </si>
  <si>
    <t>0</t>
  </si>
  <si>
    <t>(тыс. руб.)</t>
  </si>
  <si>
    <t>Налоги, сборы и регулярные платежи за пользование природными ресурсами</t>
  </si>
  <si>
    <t>Уточненный план на 2022 год</t>
  </si>
  <si>
    <t>Х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</si>
  <si>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</si>
  <si>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Сведения об исполнении бюджета города Оренбурга по доходам за I полугодие 2022 года</t>
  </si>
  <si>
    <t>Факт на 01.07.2022</t>
  </si>
  <si>
    <t>Факт на 01.07.2021</t>
  </si>
  <si>
    <t xml:space="preserve">Безвозмездные поступления от государственных (муниципальных) организаций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</si>
</sst>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rgb="FF002060"/>
      <name val="Times New Roman"/>
    </font>
    <font>
      <sz val="14"/>
      <color rgb="FF000000"/>
      <name val="Times New Roman"/>
      <family val="1"/>
      <charset val="204"/>
    </font>
    <font>
      <sz val="10"/>
      <name val="Arial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2" fillId="0" borderId="0"/>
    <xf numFmtId="0" fontId="13" fillId="0" borderId="0"/>
    <xf numFmtId="0" fontId="13" fillId="0" borderId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4" xfId="2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horizontal="center" vertical="center" wrapText="1"/>
    </xf>
    <xf numFmtId="4" fontId="7" fillId="0" borderId="5" xfId="2" applyNumberFormat="1" applyFont="1" applyBorder="1" applyAlignment="1">
      <alignment horizontal="center" vertical="center" wrapText="1"/>
    </xf>
    <xf numFmtId="4" fontId="7" fillId="0" borderId="6" xfId="2" applyNumberFormat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8" fillId="0" borderId="2" xfId="2" applyNumberFormat="1" applyFont="1" applyBorder="1" applyAlignment="1">
      <alignment horizontal="justify" vertical="center" wrapText="1"/>
    </xf>
    <xf numFmtId="3" fontId="8" fillId="0" borderId="1" xfId="3" applyNumberFormat="1" applyFont="1" applyBorder="1" applyAlignment="1">
      <alignment horizontal="right" vertical="center" wrapText="1"/>
    </xf>
    <xf numFmtId="9" fontId="8" fillId="0" borderId="1" xfId="1" applyFont="1" applyBorder="1" applyAlignment="1">
      <alignment horizontal="right" vertical="center" wrapText="1"/>
    </xf>
    <xf numFmtId="3" fontId="8" fillId="0" borderId="3" xfId="3" applyNumberFormat="1" applyFont="1" applyBorder="1" applyAlignment="1">
      <alignment horizontal="right" vertical="center" wrapText="1"/>
    </xf>
    <xf numFmtId="3" fontId="8" fillId="0" borderId="1" xfId="2" applyNumberFormat="1" applyFont="1" applyBorder="1" applyAlignment="1">
      <alignment horizontal="right" vertical="center" wrapText="1"/>
    </xf>
    <xf numFmtId="3" fontId="8" fillId="0" borderId="1" xfId="2" applyNumberFormat="1" applyFont="1" applyFill="1" applyBorder="1" applyAlignment="1">
      <alignment horizontal="right" vertical="center" wrapText="1"/>
    </xf>
    <xf numFmtId="49" fontId="8" fillId="0" borderId="1" xfId="3" applyNumberFormat="1" applyFont="1" applyBorder="1" applyAlignment="1">
      <alignment horizontal="right" vertical="center" wrapText="1"/>
    </xf>
    <xf numFmtId="0" fontId="8" fillId="0" borderId="2" xfId="2" applyFont="1" applyBorder="1" applyAlignment="1">
      <alignment horizontal="justify" vertical="center" wrapText="1"/>
    </xf>
    <xf numFmtId="0" fontId="6" fillId="0" borderId="2" xfId="2" applyNumberFormat="1" applyFont="1" applyBorder="1" applyAlignment="1">
      <alignment horizontal="justify" vertical="center" wrapText="1"/>
    </xf>
    <xf numFmtId="3" fontId="6" fillId="0" borderId="1" xfId="3" applyNumberFormat="1" applyFont="1" applyBorder="1" applyAlignment="1">
      <alignment horizontal="right" vertical="center" wrapText="1"/>
    </xf>
    <xf numFmtId="9" fontId="6" fillId="0" borderId="1" xfId="1" applyFont="1" applyBorder="1" applyAlignment="1">
      <alignment horizontal="right" vertical="center" wrapText="1"/>
    </xf>
    <xf numFmtId="3" fontId="6" fillId="0" borderId="3" xfId="3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6" fillId="0" borderId="7" xfId="2" applyFont="1" applyBorder="1" applyAlignment="1">
      <alignment vertical="center" wrapText="1"/>
    </xf>
    <xf numFmtId="3" fontId="6" fillId="0" borderId="8" xfId="2" applyNumberFormat="1" applyFont="1" applyBorder="1" applyAlignment="1">
      <alignment horizontal="right" vertical="center" wrapText="1"/>
    </xf>
    <xf numFmtId="3" fontId="6" fillId="0" borderId="8" xfId="3" applyNumberFormat="1" applyFont="1" applyBorder="1" applyAlignment="1">
      <alignment horizontal="right" vertical="center" wrapText="1"/>
    </xf>
    <xf numFmtId="9" fontId="6" fillId="0" borderId="8" xfId="1" applyFont="1" applyBorder="1" applyAlignment="1">
      <alignment horizontal="right" vertical="center" wrapText="1"/>
    </xf>
    <xf numFmtId="3" fontId="6" fillId="0" borderId="9" xfId="3" applyNumberFormat="1" applyFont="1" applyBorder="1" applyAlignment="1">
      <alignment horizontal="right" vertical="center" wrapText="1"/>
    </xf>
    <xf numFmtId="3" fontId="6" fillId="0" borderId="1" xfId="2" applyNumberFormat="1" applyFont="1" applyBorder="1" applyAlignment="1">
      <alignment horizontal="right" vertical="center" wrapText="1"/>
    </xf>
    <xf numFmtId="0" fontId="6" fillId="0" borderId="2" xfId="2" applyFont="1" applyBorder="1" applyAlignment="1">
      <alignment horizontal="justify" vertical="center" wrapText="1"/>
    </xf>
    <xf numFmtId="0" fontId="10" fillId="0" borderId="2" xfId="2" applyFont="1" applyFill="1" applyBorder="1" applyAlignment="1">
      <alignment horizontal="justify" vertical="center" wrapText="1"/>
    </xf>
    <xf numFmtId="3" fontId="10" fillId="0" borderId="1" xfId="2" applyNumberFormat="1" applyFont="1" applyFill="1" applyBorder="1" applyAlignment="1">
      <alignment horizontal="right" vertical="center" wrapText="1"/>
    </xf>
    <xf numFmtId="3" fontId="10" fillId="0" borderId="1" xfId="3" applyNumberFormat="1" applyFont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9" fontId="10" fillId="0" borderId="1" xfId="1" applyFont="1" applyBorder="1" applyAlignment="1">
      <alignment horizontal="right" vertical="center" wrapText="1"/>
    </xf>
    <xf numFmtId="3" fontId="10" fillId="0" borderId="3" xfId="3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</cellXfs>
  <cellStyles count="7">
    <cellStyle name="Обычный" xfId="0" builtinId="0"/>
    <cellStyle name="Обычный 2" xfId="2"/>
    <cellStyle name="Обычный 3" xfId="4"/>
    <cellStyle name="Обычный 3 2" xfId="6"/>
    <cellStyle name="Обычный 4" xfId="5"/>
    <cellStyle name="Процентный" xfId="1" builtinId="5"/>
    <cellStyle name="Финансовый 2" xfId="3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alignment horizontal="justify" vertical="center" textRotation="0" wrapText="1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rgb="FF002060"/>
        <name val="Times New Roman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2060"/>
        <name val="Times New Roman"/>
        <scheme val="none"/>
      </font>
      <numFmt numFmtId="4" formatCode="#,##0.00"/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3:G33" totalsRowShown="0" headerRowDxfId="11" dataDxfId="9" headerRowBorderDxfId="10" tableBorderDxfId="8" totalsRowBorderDxfId="7" headerRowCellStyle="Обычный 2">
  <autoFilter ref="A3:G33"/>
  <tableColumns count="7">
    <tableColumn id="1" name="Наименование  показателя доходов" dataDxfId="6" dataCellStyle="Обычный 2"/>
    <tableColumn id="2" name="Уточненный план на 2022 год" dataDxfId="5" dataCellStyle="Обычный 2"/>
    <tableColumn id="3" name="Факт на 01.07.2022" dataDxfId="4" dataCellStyle="Обычный 2"/>
    <tableColumn id="4" name="Отклонение (гр.3-гр.2)" dataDxfId="3" dataCellStyle="Финансовый 2">
      <calculatedColumnFormula>SUM(C4-B4)</calculatedColumnFormula>
    </tableColumn>
    <tableColumn id="5" name="%                                    исполнения                                                бюджета" dataDxfId="2" dataCellStyle="Процентный"/>
    <tableColumn id="6" name="Факт на 01.07.2021" dataDxfId="1" dataCellStyle="Обычный 2"/>
    <tableColumn id="7" name="Прирост/снижение показателей отчетного периода к аналогичным показателям прошлого года (гр.3-гр.6)" dataDxfId="0" dataCellStyle="Финансовый 2">
      <calculatedColumnFormula>SUM(C4-F4)</calculatedColumnFormula>
    </tableColumn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workbookViewId="0">
      <selection activeCell="A3" sqref="A3"/>
    </sheetView>
  </sheetViews>
  <sheetFormatPr defaultRowHeight="15" x14ac:dyDescent="0.25"/>
  <cols>
    <col min="1" max="1" width="112.7109375" style="1" customWidth="1"/>
    <col min="2" max="2" width="18" style="1" customWidth="1"/>
    <col min="3" max="3" width="17.7109375" style="1" customWidth="1"/>
    <col min="4" max="4" width="16.140625" style="1" customWidth="1"/>
    <col min="5" max="5" width="18" style="1" customWidth="1"/>
    <col min="6" max="6" width="14.7109375" style="1" customWidth="1"/>
    <col min="7" max="7" width="24.7109375" style="1" customWidth="1"/>
    <col min="8" max="16384" width="9.140625" style="1"/>
  </cols>
  <sheetData>
    <row r="1" spans="1:7" ht="18.75" x14ac:dyDescent="0.25">
      <c r="A1" s="38" t="s">
        <v>38</v>
      </c>
      <c r="B1" s="38"/>
      <c r="C1" s="38"/>
      <c r="D1" s="38"/>
      <c r="E1" s="38"/>
      <c r="F1" s="38"/>
      <c r="G1" s="38"/>
    </row>
    <row r="2" spans="1:7" ht="15.75" x14ac:dyDescent="0.25">
      <c r="G2" s="2" t="s">
        <v>33</v>
      </c>
    </row>
    <row r="3" spans="1:7" ht="97.5" customHeight="1" x14ac:dyDescent="0.25">
      <c r="A3" s="4" t="s">
        <v>0</v>
      </c>
      <c r="B3" s="5" t="s">
        <v>35</v>
      </c>
      <c r="C3" s="6" t="s">
        <v>39</v>
      </c>
      <c r="D3" s="6" t="s">
        <v>28</v>
      </c>
      <c r="E3" s="6" t="s">
        <v>1</v>
      </c>
      <c r="F3" s="6" t="s">
        <v>40</v>
      </c>
      <c r="G3" s="7" t="s">
        <v>30</v>
      </c>
    </row>
    <row r="4" spans="1:7" ht="15.75" x14ac:dyDescent="0.25">
      <c r="A4" s="8">
        <v>1</v>
      </c>
      <c r="B4" s="9" t="s">
        <v>29</v>
      </c>
      <c r="C4" s="10">
        <v>3</v>
      </c>
      <c r="D4" s="9" t="s">
        <v>2</v>
      </c>
      <c r="E4" s="10">
        <v>5</v>
      </c>
      <c r="F4" s="10">
        <v>6</v>
      </c>
      <c r="G4" s="11">
        <v>7</v>
      </c>
    </row>
    <row r="5" spans="1:7" s="24" customFormat="1" ht="18.75" x14ac:dyDescent="0.25">
      <c r="A5" s="20" t="s">
        <v>3</v>
      </c>
      <c r="B5" s="21">
        <f>SUM(B6,B15)</f>
        <v>7094086</v>
      </c>
      <c r="C5" s="21">
        <f>SUM(C6,C15)</f>
        <v>3528456</v>
      </c>
      <c r="D5" s="21">
        <f>SUM(C5-B5)</f>
        <v>-3565630</v>
      </c>
      <c r="E5" s="22">
        <f>SUM(C5/B5)</f>
        <v>0.49737993026867733</v>
      </c>
      <c r="F5" s="21">
        <f>SUM(F6,F15)</f>
        <v>3262180</v>
      </c>
      <c r="G5" s="23">
        <f>SUM(C5-F5)</f>
        <v>266276</v>
      </c>
    </row>
    <row r="6" spans="1:7" s="24" customFormat="1" ht="18.75" x14ac:dyDescent="0.25">
      <c r="A6" s="20" t="s">
        <v>4</v>
      </c>
      <c r="B6" s="21">
        <f t="shared" ref="B6:C6" si="0">SUM(B7:B14)</f>
        <v>6357068</v>
      </c>
      <c r="C6" s="21">
        <f t="shared" si="0"/>
        <v>3046213</v>
      </c>
      <c r="D6" s="21">
        <f t="shared" ref="D6:D33" si="1">SUM(C6-B6)</f>
        <v>-3310855</v>
      </c>
      <c r="E6" s="22">
        <f t="shared" ref="E6:E33" si="2">SUM(C6/B6)</f>
        <v>0.47918521557422383</v>
      </c>
      <c r="F6" s="21">
        <f t="shared" ref="F6" si="3">SUM(F7:F14)</f>
        <v>2817164</v>
      </c>
      <c r="G6" s="23">
        <f t="shared" ref="G6:G33" si="4">SUM(C6-F6)</f>
        <v>229049</v>
      </c>
    </row>
    <row r="7" spans="1:7" ht="18.75" x14ac:dyDescent="0.25">
      <c r="A7" s="12" t="s">
        <v>5</v>
      </c>
      <c r="B7" s="13">
        <v>2851553</v>
      </c>
      <c r="C7" s="16">
        <v>1200791</v>
      </c>
      <c r="D7" s="13">
        <f t="shared" si="1"/>
        <v>-1650762</v>
      </c>
      <c r="E7" s="14">
        <f t="shared" si="2"/>
        <v>0.42110071248894898</v>
      </c>
      <c r="F7" s="16">
        <v>1173334</v>
      </c>
      <c r="G7" s="15">
        <f t="shared" si="4"/>
        <v>27457</v>
      </c>
    </row>
    <row r="8" spans="1:7" ht="37.5" x14ac:dyDescent="0.25">
      <c r="A8" s="12" t="s">
        <v>6</v>
      </c>
      <c r="B8" s="13">
        <v>55813</v>
      </c>
      <c r="C8" s="16">
        <v>30217</v>
      </c>
      <c r="D8" s="13">
        <f t="shared" si="1"/>
        <v>-25596</v>
      </c>
      <c r="E8" s="14">
        <f t="shared" si="2"/>
        <v>0.54139716553491124</v>
      </c>
      <c r="F8" s="16">
        <v>25194</v>
      </c>
      <c r="G8" s="15">
        <f t="shared" si="4"/>
        <v>5023</v>
      </c>
    </row>
    <row r="9" spans="1:7" ht="18.75" x14ac:dyDescent="0.25">
      <c r="A9" s="12" t="s">
        <v>7</v>
      </c>
      <c r="B9" s="13">
        <v>2492677</v>
      </c>
      <c r="C9" s="16">
        <v>1483591</v>
      </c>
      <c r="D9" s="13">
        <f t="shared" si="1"/>
        <v>-1009086</v>
      </c>
      <c r="E9" s="14">
        <f t="shared" si="2"/>
        <v>0.59517980067212883</v>
      </c>
      <c r="F9" s="16">
        <v>1293410</v>
      </c>
      <c r="G9" s="15">
        <f t="shared" si="4"/>
        <v>190181</v>
      </c>
    </row>
    <row r="10" spans="1:7" ht="18.75" x14ac:dyDescent="0.25">
      <c r="A10" s="12" t="s">
        <v>8</v>
      </c>
      <c r="B10" s="16">
        <v>205497</v>
      </c>
      <c r="C10" s="16">
        <v>19153</v>
      </c>
      <c r="D10" s="13">
        <f t="shared" si="1"/>
        <v>-186344</v>
      </c>
      <c r="E10" s="14">
        <f t="shared" si="2"/>
        <v>9.3203307104239963E-2</v>
      </c>
      <c r="F10" s="16">
        <v>15820</v>
      </c>
      <c r="G10" s="15">
        <f t="shared" si="4"/>
        <v>3333</v>
      </c>
    </row>
    <row r="11" spans="1:7" ht="18.75" x14ac:dyDescent="0.25">
      <c r="A11" s="12" t="s">
        <v>9</v>
      </c>
      <c r="B11" s="16">
        <v>597982</v>
      </c>
      <c r="C11" s="17">
        <v>236318</v>
      </c>
      <c r="D11" s="13">
        <f t="shared" si="1"/>
        <v>-361664</v>
      </c>
      <c r="E11" s="14">
        <f t="shared" si="2"/>
        <v>0.39519249743303309</v>
      </c>
      <c r="F11" s="17">
        <v>241937</v>
      </c>
      <c r="G11" s="15">
        <f t="shared" si="4"/>
        <v>-5619</v>
      </c>
    </row>
    <row r="12" spans="1:7" ht="18.75" x14ac:dyDescent="0.25">
      <c r="A12" s="12" t="s">
        <v>34</v>
      </c>
      <c r="B12" s="16">
        <v>1819</v>
      </c>
      <c r="C12" s="16">
        <v>410</v>
      </c>
      <c r="D12" s="13">
        <f t="shared" si="1"/>
        <v>-1409</v>
      </c>
      <c r="E12" s="14">
        <f t="shared" si="2"/>
        <v>0.22539857064321056</v>
      </c>
      <c r="F12" s="16">
        <v>168</v>
      </c>
      <c r="G12" s="15">
        <f t="shared" si="4"/>
        <v>242</v>
      </c>
    </row>
    <row r="13" spans="1:7" ht="18.75" x14ac:dyDescent="0.25">
      <c r="A13" s="12" t="s">
        <v>10</v>
      </c>
      <c r="B13" s="16">
        <v>151727</v>
      </c>
      <c r="C13" s="16">
        <v>75729</v>
      </c>
      <c r="D13" s="13">
        <f t="shared" si="1"/>
        <v>-75998</v>
      </c>
      <c r="E13" s="14">
        <f t="shared" si="2"/>
        <v>0.49911353944914222</v>
      </c>
      <c r="F13" s="16">
        <v>67301</v>
      </c>
      <c r="G13" s="15">
        <f t="shared" si="4"/>
        <v>8428</v>
      </c>
    </row>
    <row r="14" spans="1:7" ht="0.75" customHeight="1" x14ac:dyDescent="0.25">
      <c r="A14" s="12" t="s">
        <v>11</v>
      </c>
      <c r="B14" s="16">
        <v>0</v>
      </c>
      <c r="C14" s="16">
        <v>4</v>
      </c>
      <c r="D14" s="18" t="s">
        <v>32</v>
      </c>
      <c r="E14" s="14" t="s">
        <v>31</v>
      </c>
      <c r="F14" s="16">
        <v>0</v>
      </c>
      <c r="G14" s="15">
        <f t="shared" si="4"/>
        <v>4</v>
      </c>
    </row>
    <row r="15" spans="1:7" s="24" customFormat="1" ht="18.75" x14ac:dyDescent="0.25">
      <c r="A15" s="20" t="s">
        <v>12</v>
      </c>
      <c r="B15" s="30">
        <f>SUM(B16:B22)</f>
        <v>737018</v>
      </c>
      <c r="C15" s="30">
        <f>SUM(C16:C22)</f>
        <v>482243</v>
      </c>
      <c r="D15" s="21">
        <f t="shared" si="1"/>
        <v>-254775</v>
      </c>
      <c r="E15" s="22">
        <f t="shared" si="2"/>
        <v>0.65431644817358603</v>
      </c>
      <c r="F15" s="30">
        <f>SUM(F16:F22)</f>
        <v>445016</v>
      </c>
      <c r="G15" s="23">
        <f t="shared" si="4"/>
        <v>37227</v>
      </c>
    </row>
    <row r="16" spans="1:7" ht="37.5" x14ac:dyDescent="0.25">
      <c r="A16" s="12" t="s">
        <v>13</v>
      </c>
      <c r="B16" s="16">
        <v>424056</v>
      </c>
      <c r="C16" s="16">
        <v>311077</v>
      </c>
      <c r="D16" s="13">
        <f t="shared" si="1"/>
        <v>-112979</v>
      </c>
      <c r="E16" s="14">
        <f t="shared" si="2"/>
        <v>0.73357528250985715</v>
      </c>
      <c r="F16" s="16">
        <v>277654</v>
      </c>
      <c r="G16" s="15">
        <f t="shared" si="4"/>
        <v>33423</v>
      </c>
    </row>
    <row r="17" spans="1:7" ht="18.75" x14ac:dyDescent="0.25">
      <c r="A17" s="12" t="s">
        <v>14</v>
      </c>
      <c r="B17" s="16">
        <v>32942</v>
      </c>
      <c r="C17" s="16">
        <v>2580</v>
      </c>
      <c r="D17" s="13">
        <f t="shared" si="1"/>
        <v>-30362</v>
      </c>
      <c r="E17" s="14">
        <f t="shared" si="2"/>
        <v>7.8319470584663958E-2</v>
      </c>
      <c r="F17" s="16">
        <v>28388</v>
      </c>
      <c r="G17" s="15">
        <f t="shared" si="4"/>
        <v>-25808</v>
      </c>
    </row>
    <row r="18" spans="1:7" ht="18.75" x14ac:dyDescent="0.25">
      <c r="A18" s="12" t="s">
        <v>15</v>
      </c>
      <c r="B18" s="16">
        <v>3183</v>
      </c>
      <c r="C18" s="16">
        <v>3777</v>
      </c>
      <c r="D18" s="13">
        <f t="shared" si="1"/>
        <v>594</v>
      </c>
      <c r="E18" s="14">
        <f t="shared" si="2"/>
        <v>1.1866163996229973</v>
      </c>
      <c r="F18" s="16">
        <v>7531</v>
      </c>
      <c r="G18" s="15">
        <f t="shared" si="4"/>
        <v>-3754</v>
      </c>
    </row>
    <row r="19" spans="1:7" ht="21.75" customHeight="1" x14ac:dyDescent="0.25">
      <c r="A19" s="12" t="s">
        <v>16</v>
      </c>
      <c r="B19" s="16">
        <v>256583</v>
      </c>
      <c r="C19" s="16">
        <v>145533</v>
      </c>
      <c r="D19" s="13">
        <f t="shared" si="1"/>
        <v>-111050</v>
      </c>
      <c r="E19" s="14">
        <f t="shared" si="2"/>
        <v>0.56719657966428016</v>
      </c>
      <c r="F19" s="16">
        <v>114604</v>
      </c>
      <c r="G19" s="15">
        <f t="shared" si="4"/>
        <v>30929</v>
      </c>
    </row>
    <row r="20" spans="1:7" ht="15.75" hidden="1" customHeight="1" x14ac:dyDescent="0.25">
      <c r="A20" s="32"/>
      <c r="B20" s="33"/>
      <c r="C20" s="33"/>
      <c r="D20" s="34"/>
      <c r="E20" s="14"/>
      <c r="F20" s="16"/>
      <c r="G20" s="15"/>
    </row>
    <row r="21" spans="1:7" ht="18.75" x14ac:dyDescent="0.25">
      <c r="A21" s="12" t="s">
        <v>17</v>
      </c>
      <c r="B21" s="16">
        <v>19122</v>
      </c>
      <c r="C21" s="16">
        <v>19151</v>
      </c>
      <c r="D21" s="13">
        <f t="shared" si="1"/>
        <v>29</v>
      </c>
      <c r="E21" s="14">
        <f t="shared" si="2"/>
        <v>1.0015165777638322</v>
      </c>
      <c r="F21" s="16">
        <v>16282</v>
      </c>
      <c r="G21" s="15">
        <f t="shared" si="4"/>
        <v>2869</v>
      </c>
    </row>
    <row r="22" spans="1:7" ht="18.75" x14ac:dyDescent="0.25">
      <c r="A22" s="19" t="s">
        <v>18</v>
      </c>
      <c r="B22" s="16">
        <v>1132</v>
      </c>
      <c r="C22" s="17">
        <v>125</v>
      </c>
      <c r="D22" s="13">
        <f t="shared" si="1"/>
        <v>-1007</v>
      </c>
      <c r="E22" s="22">
        <f t="shared" si="2"/>
        <v>0.11042402826855123</v>
      </c>
      <c r="F22" s="17">
        <v>557</v>
      </c>
      <c r="G22" s="15">
        <f t="shared" si="4"/>
        <v>-432</v>
      </c>
    </row>
    <row r="23" spans="1:7" s="24" customFormat="1" ht="18.75" x14ac:dyDescent="0.25">
      <c r="A23" s="31" t="s">
        <v>19</v>
      </c>
      <c r="B23" s="30">
        <f>SUM(B24:B32)</f>
        <v>13739154</v>
      </c>
      <c r="C23" s="30">
        <f>SUM(C24:C32)</f>
        <v>4635130</v>
      </c>
      <c r="D23" s="21">
        <f t="shared" si="1"/>
        <v>-9104024</v>
      </c>
      <c r="E23" s="22">
        <f t="shared" si="2"/>
        <v>0.3373664783144581</v>
      </c>
      <c r="F23" s="30">
        <f>SUM(F24:F32)</f>
        <v>3205051</v>
      </c>
      <c r="G23" s="23">
        <f t="shared" si="4"/>
        <v>1430079</v>
      </c>
    </row>
    <row r="24" spans="1:7" ht="18.75" x14ac:dyDescent="0.25">
      <c r="A24" s="19" t="s">
        <v>20</v>
      </c>
      <c r="B24" s="16">
        <v>2185336</v>
      </c>
      <c r="C24" s="16">
        <v>501466</v>
      </c>
      <c r="D24" s="13">
        <f t="shared" si="1"/>
        <v>-1683870</v>
      </c>
      <c r="E24" s="14">
        <f t="shared" si="2"/>
        <v>0.22946860345502934</v>
      </c>
      <c r="F24" s="16">
        <v>152225</v>
      </c>
      <c r="G24" s="15">
        <f t="shared" si="4"/>
        <v>349241</v>
      </c>
    </row>
    <row r="25" spans="1:7" ht="24" customHeight="1" x14ac:dyDescent="0.25">
      <c r="A25" s="19" t="s">
        <v>21</v>
      </c>
      <c r="B25" s="16">
        <v>6508874</v>
      </c>
      <c r="C25" s="16">
        <v>1419064</v>
      </c>
      <c r="D25" s="13">
        <f t="shared" si="1"/>
        <v>-5089810</v>
      </c>
      <c r="E25" s="14">
        <f t="shared" si="2"/>
        <v>0.21801989099804359</v>
      </c>
      <c r="F25" s="16">
        <v>262307</v>
      </c>
      <c r="G25" s="15">
        <f t="shared" si="4"/>
        <v>1156757</v>
      </c>
    </row>
    <row r="26" spans="1:7" ht="18.75" x14ac:dyDescent="0.25">
      <c r="A26" s="19" t="s">
        <v>22</v>
      </c>
      <c r="B26" s="16">
        <v>4808603</v>
      </c>
      <c r="C26" s="16">
        <v>2579077</v>
      </c>
      <c r="D26" s="13">
        <f t="shared" si="1"/>
        <v>-2229526</v>
      </c>
      <c r="E26" s="14">
        <f t="shared" si="2"/>
        <v>0.53634641911590542</v>
      </c>
      <c r="F26" s="16">
        <v>2267678</v>
      </c>
      <c r="G26" s="15">
        <f t="shared" si="4"/>
        <v>311399</v>
      </c>
    </row>
    <row r="27" spans="1:7" ht="22.5" customHeight="1" x14ac:dyDescent="0.25">
      <c r="A27" s="19" t="s">
        <v>23</v>
      </c>
      <c r="B27" s="16">
        <v>235645</v>
      </c>
      <c r="C27" s="16">
        <v>140622</v>
      </c>
      <c r="D27" s="13">
        <f t="shared" si="1"/>
        <v>-95023</v>
      </c>
      <c r="E27" s="14">
        <f t="shared" si="2"/>
        <v>0.59675359120711235</v>
      </c>
      <c r="F27" s="16">
        <v>519792</v>
      </c>
      <c r="G27" s="15">
        <f t="shared" si="4"/>
        <v>-379170</v>
      </c>
    </row>
    <row r="28" spans="1:7" ht="1.5" hidden="1" customHeight="1" x14ac:dyDescent="0.25">
      <c r="A28" s="32" t="s">
        <v>41</v>
      </c>
      <c r="B28" s="33"/>
      <c r="C28" s="33"/>
      <c r="D28" s="34">
        <f>SUM(C28-B28)</f>
        <v>0</v>
      </c>
      <c r="E28" s="36"/>
      <c r="F28" s="33">
        <v>39</v>
      </c>
      <c r="G28" s="37">
        <f>SUM(C28-F28)</f>
        <v>-39</v>
      </c>
    </row>
    <row r="29" spans="1:7" ht="18.75" x14ac:dyDescent="0.25">
      <c r="A29" s="19" t="s">
        <v>24</v>
      </c>
      <c r="B29" s="16">
        <v>581</v>
      </c>
      <c r="C29" s="16">
        <v>105</v>
      </c>
      <c r="D29" s="13">
        <f t="shared" si="1"/>
        <v>-476</v>
      </c>
      <c r="E29" s="14">
        <f t="shared" si="2"/>
        <v>0.18072289156626506</v>
      </c>
      <c r="F29" s="16">
        <v>166</v>
      </c>
      <c r="G29" s="15">
        <f t="shared" si="4"/>
        <v>-61</v>
      </c>
    </row>
    <row r="30" spans="1:7" ht="25.5" customHeight="1" x14ac:dyDescent="0.25">
      <c r="A30" s="19" t="s">
        <v>25</v>
      </c>
      <c r="B30" s="16">
        <v>115</v>
      </c>
      <c r="C30" s="16">
        <v>30</v>
      </c>
      <c r="D30" s="13">
        <f t="shared" si="1"/>
        <v>-85</v>
      </c>
      <c r="E30" s="14">
        <f t="shared" si="2"/>
        <v>0.2608695652173913</v>
      </c>
      <c r="F30" s="16">
        <v>2932</v>
      </c>
      <c r="G30" s="15">
        <f t="shared" si="4"/>
        <v>-2902</v>
      </c>
    </row>
    <row r="31" spans="1:7" ht="42.75" customHeight="1" x14ac:dyDescent="0.25">
      <c r="A31" s="35" t="s">
        <v>37</v>
      </c>
      <c r="B31" s="16">
        <v>0</v>
      </c>
      <c r="C31" s="16">
        <v>1200</v>
      </c>
      <c r="D31" s="13">
        <f t="shared" si="1"/>
        <v>1200</v>
      </c>
      <c r="E31" s="14" t="s">
        <v>36</v>
      </c>
      <c r="F31" s="16" t="s">
        <v>36</v>
      </c>
      <c r="G31" s="15" t="s">
        <v>36</v>
      </c>
    </row>
    <row r="32" spans="1:7" s="24" customFormat="1" ht="37.5" x14ac:dyDescent="0.25">
      <c r="A32" s="19" t="s">
        <v>26</v>
      </c>
      <c r="B32" s="16">
        <v>0</v>
      </c>
      <c r="C32" s="16">
        <v>-6434</v>
      </c>
      <c r="D32" s="13">
        <f t="shared" si="1"/>
        <v>-6434</v>
      </c>
      <c r="E32" s="14" t="s">
        <v>36</v>
      </c>
      <c r="F32" s="16">
        <v>-88</v>
      </c>
      <c r="G32" s="15">
        <f t="shared" si="4"/>
        <v>-6346</v>
      </c>
    </row>
    <row r="33" spans="1:7" ht="18.75" x14ac:dyDescent="0.25">
      <c r="A33" s="25" t="s">
        <v>27</v>
      </c>
      <c r="B33" s="26">
        <f>SUM(B23,B5)</f>
        <v>20833240</v>
      </c>
      <c r="C33" s="26">
        <f>SUM(C23,C5)</f>
        <v>8163586</v>
      </c>
      <c r="D33" s="27">
        <f t="shared" si="1"/>
        <v>-12669654</v>
      </c>
      <c r="E33" s="28">
        <f t="shared" si="2"/>
        <v>0.39185388350539813</v>
      </c>
      <c r="F33" s="26">
        <f>SUM(F23,F5)</f>
        <v>6467231</v>
      </c>
      <c r="G33" s="29">
        <f t="shared" si="4"/>
        <v>1696355</v>
      </c>
    </row>
    <row r="35" spans="1:7" ht="16.5" x14ac:dyDescent="0.25">
      <c r="A35" s="3"/>
    </row>
  </sheetData>
  <mergeCells count="1">
    <mergeCell ref="A1:G1"/>
  </mergeCells>
  <pageMargins left="0.33" right="0.22" top="0.42" bottom="0.31" header="0.31496062992125984" footer="0.18"/>
  <pageSetup paperSize="9" scale="63" orientation="landscape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Куликова Любовь Васильевна</cp:lastModifiedBy>
  <cp:lastPrinted>2022-04-07T06:21:42Z</cp:lastPrinted>
  <dcterms:created xsi:type="dcterms:W3CDTF">2020-04-13T17:43:05Z</dcterms:created>
  <dcterms:modified xsi:type="dcterms:W3CDTF">2022-07-29T04:26:07Z</dcterms:modified>
</cp:coreProperties>
</file>