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3 год\"/>
    </mc:Choice>
  </mc:AlternateContent>
  <bookViews>
    <workbookView xWindow="0" yWindow="0" windowWidth="28800" windowHeight="12435"/>
  </bookViews>
  <sheets>
    <sheet name="на 01.04.2022" sheetId="2" r:id="rId1"/>
  </sheets>
  <definedNames>
    <definedName name="_xlnm.Print_Titles" localSheetId="0">'на 01.04.2022'!$4:$6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2" l="1"/>
  <c r="I13" i="2"/>
  <c r="I12" i="2"/>
  <c r="I11" i="2"/>
  <c r="I10" i="2"/>
  <c r="I9" i="2"/>
  <c r="I8" i="2"/>
  <c r="I7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F85" i="2"/>
  <c r="E85" i="2"/>
  <c r="F84" i="2"/>
  <c r="E84" i="2"/>
  <c r="F83" i="2"/>
  <c r="E83" i="2"/>
  <c r="I82" i="2"/>
  <c r="I81" i="2"/>
  <c r="I77" i="2"/>
  <c r="I76" i="2"/>
  <c r="I80" i="2"/>
  <c r="I60" i="2"/>
  <c r="D85" i="2"/>
  <c r="D84" i="2"/>
  <c r="D83" i="2"/>
  <c r="I83" i="2" s="1"/>
  <c r="H85" i="2" l="1"/>
  <c r="G85" i="2"/>
  <c r="C85" i="2"/>
  <c r="C84" i="2"/>
  <c r="C83" i="2"/>
  <c r="I85" i="2" l="1"/>
  <c r="I84" i="2"/>
  <c r="I79" i="2"/>
  <c r="I78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</calcChain>
</file>

<file path=xl/sharedStrings.xml><?xml version="1.0" encoding="utf-8"?>
<sst xmlns="http://schemas.openxmlformats.org/spreadsheetml/2006/main" count="131" uniqueCount="43">
  <si>
    <t xml:space="preserve">          -местного бюджета</t>
  </si>
  <si>
    <t xml:space="preserve">          -вышестоящих бюджетов</t>
  </si>
  <si>
    <t>ИТОГО ПО МУНИЦИПАЛЬНЫМ ПРОГРАММАМ, в том числе за счет средств:</t>
  </si>
  <si>
    <t/>
  </si>
  <si>
    <t>Муниципальная программа "Профилактика терроризма и экстремизма на территории муниципального образования "город Оренбург"(5700000000), в т.ч. за счет средств</t>
  </si>
  <si>
    <t>Муниципальная программа "Формирование современной городской среды на территории муниципального образования "город Оренбург" на 2018-2024 годы"(4300000000), в т.ч. за счет средств</t>
  </si>
  <si>
    <t>Муниципальная программа "Переселение граждан муниципального образования "город Оренбург" из жилых домов, признанных аварийными"(4000000000), в т.ч. за счет средств</t>
  </si>
  <si>
    <t>Муниципальная программа "Комплексное благоустройство территории Южного округа города Оренбурга"(3700000000), в т.ч. за счет средств</t>
  </si>
  <si>
    <t>Муниципальная программа "Комплексное благоустройство и повышение качества жизни населения на территории Северного округа города Оренбурга"(3600000000), в т.ч. за счет средств</t>
  </si>
  <si>
    <t>Муниципальная программа "Информатизация и связь в обеспечении деятельности органов местного самоуправления муниципального образования "город Оренбург"(3400000000), в т.ч. за счет средств</t>
  </si>
  <si>
    <t>Муниципальная программа "Охрана окружающей среды в границах муниципального образования "город Оренбург"(3300000000), в т.ч. за счет средств</t>
  </si>
  <si>
    <t>Муниципальная программа "Повышение безопасности дорожного движения в городе Оренбурге"(3200000000), в т.ч. за счет средств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</si>
  <si>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 в муниципальном образовании 
«город Оренбург»(3100000000), в т.ч. за счет средств</t>
  </si>
  <si>
    <t>Муниципальная программа "Развитие культуры и искусства в муниципальном образовании "город Оренбург"(3000000000), в т.ч. за счет средств</t>
  </si>
  <si>
    <t>Муниципальная программа "Молодой Оренбург"(2900000000), в т.ч. за счет средств</t>
  </si>
  <si>
    <t>Муниципальная программа "Социальная поддержка жителей города Оренбурга"(2100000000), в т.ч. за счет средств</t>
  </si>
  <si>
    <t>Муниципальная программа "Спортивный Оренбург"(2000000000), в т.ч. за счет средств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</si>
  <si>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полномочий"(1800000000), в т.ч. за счет средств</t>
  </si>
  <si>
    <t>Муниципальная программа "Профилактика правонарушений в муниципальном образовании "город Оренбург "(1500000000), в т.ч. за счет средств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</si>
  <si>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Оренбург"(1400000000), в т.ч. за счет средств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</si>
  <si>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Оренбург»(1100000000), в т.ч. за счет средств</t>
  </si>
  <si>
    <t>Муниципальная программа энергосбережения и повышения энергетической эффективности в городе Оренбурге на 2016-2022 годы(0900000000), в т.ч. за счет средств</t>
  </si>
  <si>
    <t>Муниципальная программа "Управление муниципальными финансами и муниципальным долгом города Оренбурга"(0800000000), в т.ч. за счет средств</t>
  </si>
  <si>
    <t>Муниципальная программа "Доступное образование в городе Оренбурге"(0600000000), в т.ч. за счет средств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</si>
  <si>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 в городе Оренбурге"(0500000000), в т.ч. за счет средств</t>
  </si>
  <si>
    <t>Муниципальная программа "Развитие пассажирского транспорта на территории города Оренбурга"(0100000000), в т.ч. за счет средств</t>
  </si>
  <si>
    <t>Бюджетные ассигнования  с учетом изменений</t>
  </si>
  <si>
    <t>Наименование  программы</t>
  </si>
  <si>
    <t>№ п/п</t>
  </si>
  <si>
    <t xml:space="preserve">Сведения об исполнении бюджета города Оренбурга </t>
  </si>
  <si>
    <t>Муниципальная программа "Строительство и дорожное хозяйство в городе Оренбурге"(0200000000), в т.ч. за счет средств</t>
  </si>
  <si>
    <t>Муниципальная программа "Повышение эффективности управления муниципальным имуществом города Оренбурга"(1300000000), в т.ч. за счет средств</t>
  </si>
  <si>
    <t>Муниципальная программа "Укрепление общественного здоровья на территории муниципального образования "город Оренбург" (2200000000), в т.ч. за счет средств</t>
  </si>
  <si>
    <t>Отклонение фактического исполнения от ЛБО (гр.6-гр.5)</t>
  </si>
  <si>
    <t>% исполнения (гр.6/ гр.5)</t>
  </si>
  <si>
    <t xml:space="preserve">Бюджетные ассигнования  с учетом изменений </t>
  </si>
  <si>
    <t>Фактическое исполнение на 01.04.2022</t>
  </si>
  <si>
    <t>в разрезе муниципальных программ по состоянию на 01.04.2023</t>
  </si>
  <si>
    <t>Фактическое исполнение на 01.04.2023</t>
  </si>
  <si>
    <t>Муниципальная программа "Профилактика наркомании  на территории муниципального образования "город Оренбург"(5500000000), в т.ч. за счет средств</t>
  </si>
  <si>
    <t>Муниципальная программа "Развитие муниципальной службы в Администрации города Оренбурга"(5800000000), в т.ч. за счет средств</t>
  </si>
  <si>
    <t>Отклонение факт.2023 года от факт.2022 года</t>
  </si>
  <si>
    <t>(тыс. руб).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</si>
</sst>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;[Red]\-#,##0;0"/>
    <numFmt numFmtId="166" formatCode="#,##0.0_ ;[Red]\-#,##0.0\ "/>
    <numFmt numFmtId="167" formatCode="#,##0.0"/>
  </numFmts>
  <fonts count="9" x14ac:knownFonts="1">
    <font>
      <sz val="10"/>
      <name val="Arial"/>
      <charset val="204"/>
    </font>
    <font>
      <b/>
      <sz val="8"/>
      <name val="Times New Roman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164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5" fillId="0" borderId="0" xfId="0" applyFont="1"/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4" fillId="0" borderId="0" xfId="0" applyFont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wrapText="1"/>
      <protection hidden="1"/>
    </xf>
    <xf numFmtId="0" fontId="8" fillId="0" borderId="1" xfId="0" applyNumberFormat="1" applyFont="1" applyFill="1" applyBorder="1" applyAlignment="1" applyProtection="1">
      <alignment wrapText="1"/>
      <protection hidden="1"/>
    </xf>
    <xf numFmtId="0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vertical="center"/>
      <protection hidden="1"/>
    </xf>
    <xf numFmtId="166" fontId="8" fillId="0" borderId="1" xfId="0" applyNumberFormat="1" applyFont="1" applyBorder="1" applyAlignment="1">
      <alignment vertical="center"/>
    </xf>
    <xf numFmtId="0" fontId="8" fillId="3" borderId="1" xfId="1" applyNumberFormat="1" applyFont="1" applyFill="1" applyBorder="1" applyAlignment="1" applyProtection="1">
      <alignment wrapText="1"/>
      <protection hidden="1"/>
    </xf>
    <xf numFmtId="165" fontId="0" fillId="0" borderId="0" xfId="0" applyNumberFormat="1"/>
    <xf numFmtId="166" fontId="8" fillId="0" borderId="1" xfId="0" applyNumberFormat="1" applyFont="1" applyBorder="1" applyAlignment="1"/>
    <xf numFmtId="0" fontId="2" fillId="3" borderId="0" xfId="0" applyFont="1" applyFill="1" applyAlignment="1" applyProtection="1">
      <protection hidden="1"/>
    </xf>
    <xf numFmtId="0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0" applyNumberFormat="1" applyFont="1" applyFill="1" applyBorder="1" applyAlignment="1" applyProtection="1">
      <alignment horizontal="center" vertical="center"/>
      <protection hidden="1"/>
    </xf>
    <xf numFmtId="164" fontId="1" fillId="3" borderId="0" xfId="0" applyNumberFormat="1" applyFont="1" applyFill="1" applyAlignment="1" applyProtection="1">
      <alignment horizontal="right"/>
      <protection hidden="1"/>
    </xf>
    <xf numFmtId="0" fontId="0" fillId="3" borderId="0" xfId="0" applyFill="1"/>
    <xf numFmtId="166" fontId="5" fillId="0" borderId="0" xfId="0" applyNumberFormat="1" applyFont="1"/>
    <xf numFmtId="166" fontId="0" fillId="0" borderId="0" xfId="0" applyNumberFormat="1"/>
    <xf numFmtId="0" fontId="4" fillId="3" borderId="5" xfId="0" applyNumberFormat="1" applyFont="1" applyFill="1" applyBorder="1" applyAlignment="1" applyProtection="1">
      <alignment horizontal="center" vertical="center"/>
      <protection hidden="1"/>
    </xf>
    <xf numFmtId="165" fontId="0" fillId="3" borderId="0" xfId="0" applyNumberFormat="1" applyFill="1"/>
    <xf numFmtId="0" fontId="4" fillId="0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vertical="center"/>
      <protection hidden="1"/>
    </xf>
    <xf numFmtId="166" fontId="4" fillId="0" borderId="1" xfId="0" applyNumberFormat="1" applyFont="1" applyFill="1" applyBorder="1" applyAlignment="1" applyProtection="1">
      <alignment vertical="center"/>
      <protection hidden="1"/>
    </xf>
    <xf numFmtId="0" fontId="8" fillId="0" borderId="2" xfId="0" applyNumberFormat="1" applyFont="1" applyFill="1" applyBorder="1" applyAlignment="1" applyProtection="1">
      <protection hidden="1"/>
    </xf>
    <xf numFmtId="0" fontId="8" fillId="0" borderId="2" xfId="0" applyNumberFormat="1" applyFont="1" applyFill="1" applyBorder="1" applyAlignment="1" applyProtection="1">
      <alignment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Font="1" applyBorder="1" applyAlignment="1">
      <alignment horizontal="center" vertical="center"/>
    </xf>
    <xf numFmtId="167" fontId="8" fillId="3" borderId="1" xfId="1" applyNumberFormat="1" applyFont="1" applyFill="1" applyBorder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vertical="top" wrapText="1"/>
      <protection hidden="1"/>
    </xf>
    <xf numFmtId="166" fontId="4" fillId="2" borderId="1" xfId="0" applyNumberFormat="1" applyFont="1" applyFill="1" applyBorder="1" applyAlignment="1" applyProtection="1">
      <protection hidden="1"/>
    </xf>
    <xf numFmtId="166" fontId="4" fillId="2" borderId="1" xfId="0" applyNumberFormat="1" applyFont="1" applyFill="1" applyBorder="1" applyAlignment="1" applyProtection="1">
      <alignment horizontal="center" vertical="center"/>
      <protection hidden="1"/>
    </xf>
    <xf numFmtId="166" fontId="8" fillId="3" borderId="1" xfId="1" applyNumberFormat="1" applyFont="1" applyFill="1" applyBorder="1" applyAlignment="1" applyProtection="1">
      <alignment vertical="center"/>
      <protection hidden="1"/>
    </xf>
    <xf numFmtId="166" fontId="8" fillId="3" borderId="1" xfId="0" applyNumberFormat="1" applyFont="1" applyFill="1" applyBorder="1" applyAlignment="1" applyProtection="1">
      <alignment vertical="center"/>
      <protection hidden="1"/>
    </xf>
    <xf numFmtId="166" fontId="8" fillId="3" borderId="4" xfId="1" applyNumberFormat="1" applyFont="1" applyFill="1" applyBorder="1" applyAlignment="1" applyProtection="1">
      <alignment vertical="center"/>
      <protection hidden="1"/>
    </xf>
    <xf numFmtId="166" fontId="8" fillId="4" borderId="1" xfId="0" applyNumberFormat="1" applyFont="1" applyFill="1" applyBorder="1" applyAlignment="1" applyProtection="1">
      <alignment vertical="center"/>
      <protection hidden="1"/>
    </xf>
    <xf numFmtId="166" fontId="8" fillId="3" borderId="3" xfId="1" applyNumberFormat="1" applyFont="1" applyFill="1" applyBorder="1" applyAlignment="1" applyProtection="1">
      <alignment vertical="center"/>
      <protection hidden="1"/>
    </xf>
    <xf numFmtId="166" fontId="8" fillId="3" borderId="2" xfId="1" applyNumberFormat="1" applyFont="1" applyFill="1" applyBorder="1" applyAlignment="1" applyProtection="1">
      <alignment horizontal="right"/>
      <protection hidden="1"/>
    </xf>
    <xf numFmtId="166" fontId="8" fillId="3" borderId="1" xfId="1" applyNumberFormat="1" applyFont="1" applyFill="1" applyBorder="1" applyAlignment="1" applyProtection="1">
      <alignment horizontal="right"/>
      <protection hidden="1"/>
    </xf>
    <xf numFmtId="167" fontId="8" fillId="3" borderId="1" xfId="1" applyNumberFormat="1" applyFont="1" applyFill="1" applyBorder="1" applyAlignment="1" applyProtection="1">
      <alignment vertical="center"/>
      <protection hidden="1"/>
    </xf>
    <xf numFmtId="167" fontId="8" fillId="3" borderId="1" xfId="0" applyNumberFormat="1" applyFont="1" applyFill="1" applyBorder="1" applyAlignment="1" applyProtection="1">
      <alignment vertical="center"/>
      <protection hidden="1"/>
    </xf>
    <xf numFmtId="167" fontId="8" fillId="3" borderId="4" xfId="1" applyNumberFormat="1" applyFont="1" applyFill="1" applyBorder="1" applyAlignment="1" applyProtection="1">
      <alignment vertical="center"/>
      <protection hidden="1"/>
    </xf>
    <xf numFmtId="167" fontId="8" fillId="0" borderId="1" xfId="0" applyNumberFormat="1" applyFont="1" applyFill="1" applyBorder="1" applyAlignment="1" applyProtection="1">
      <alignment vertical="center"/>
      <protection hidden="1"/>
    </xf>
    <xf numFmtId="167" fontId="8" fillId="4" borderId="1" xfId="0" applyNumberFormat="1" applyFont="1" applyFill="1" applyBorder="1" applyAlignment="1" applyProtection="1">
      <alignment vertical="center"/>
      <protection hidden="1"/>
    </xf>
    <xf numFmtId="167" fontId="8" fillId="3" borderId="3" xfId="1" applyNumberFormat="1" applyFont="1" applyFill="1" applyBorder="1" applyAlignment="1" applyProtection="1">
      <alignment vertical="center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workbookViewId="0">
      <selection activeCell="A83" sqref="A83"/>
    </sheetView>
  </sheetViews>
  <sheetFormatPr defaultColWidth="9.140625" defaultRowHeight="12.75" x14ac:dyDescent="0.2"/>
  <cols>
    <col min="1" max="1" width="4.28515625" customWidth="1"/>
    <col min="2" max="2" width="50" customWidth="1"/>
    <col min="3" max="3" width="17.7109375" style="23" customWidth="1"/>
    <col min="4" max="4" width="16.28515625" customWidth="1"/>
    <col min="5" max="5" width="17.42578125" style="23" customWidth="1"/>
    <col min="6" max="6" width="15.42578125" style="23" customWidth="1"/>
    <col min="7" max="7" width="16.85546875" customWidth="1"/>
    <col min="8" max="8" width="11.28515625" customWidth="1"/>
    <col min="9" max="9" width="15.85546875" customWidth="1"/>
    <col min="10" max="10" width="9.140625" customWidth="1"/>
    <col min="11" max="11" width="17.140625" customWidth="1"/>
    <col min="12" max="232" width="9.140625" customWidth="1"/>
  </cols>
  <sheetData>
    <row r="1" spans="1:11" ht="18.75" customHeight="1" x14ac:dyDescent="0.25">
      <c r="A1" s="52" t="s">
        <v>29</v>
      </c>
      <c r="B1" s="52"/>
      <c r="C1" s="52"/>
      <c r="D1" s="52"/>
      <c r="E1" s="52"/>
      <c r="F1" s="52"/>
      <c r="G1" s="52"/>
      <c r="H1" s="52"/>
      <c r="I1" s="52"/>
    </row>
    <row r="2" spans="1:11" ht="16.5" customHeight="1" x14ac:dyDescent="0.25">
      <c r="A2" s="6"/>
      <c r="B2" s="52" t="s">
        <v>37</v>
      </c>
      <c r="C2" s="52"/>
      <c r="D2" s="52"/>
      <c r="E2" s="52"/>
      <c r="F2" s="52"/>
      <c r="G2" s="52"/>
      <c r="H2" s="52"/>
      <c r="I2" s="52"/>
    </row>
    <row r="3" spans="1:11" ht="12.75" customHeight="1" x14ac:dyDescent="0.2">
      <c r="A3" s="3"/>
      <c r="B3" s="3"/>
      <c r="C3" s="19"/>
      <c r="D3" s="3"/>
      <c r="I3" s="10" t="s">
        <v>42</v>
      </c>
    </row>
    <row r="4" spans="1:11" ht="16.5" customHeight="1" x14ac:dyDescent="0.25">
      <c r="A4" s="9"/>
      <c r="B4" s="9"/>
      <c r="C4" s="53">
        <v>2022</v>
      </c>
      <c r="D4" s="53"/>
      <c r="E4" s="54">
        <v>2023</v>
      </c>
      <c r="F4" s="54"/>
      <c r="G4" s="54"/>
      <c r="H4" s="54"/>
      <c r="I4" s="55" t="s">
        <v>41</v>
      </c>
    </row>
    <row r="5" spans="1:11" s="4" customFormat="1" ht="73.5" customHeight="1" x14ac:dyDescent="0.2">
      <c r="A5" s="7" t="s">
        <v>28</v>
      </c>
      <c r="B5" s="7" t="s">
        <v>27</v>
      </c>
      <c r="C5" s="20" t="s">
        <v>35</v>
      </c>
      <c r="D5" s="8" t="s">
        <v>36</v>
      </c>
      <c r="E5" s="20" t="s">
        <v>26</v>
      </c>
      <c r="F5" s="20" t="s">
        <v>38</v>
      </c>
      <c r="G5" s="7" t="s">
        <v>33</v>
      </c>
      <c r="H5" s="7" t="s">
        <v>34</v>
      </c>
      <c r="I5" s="55"/>
    </row>
    <row r="6" spans="1:11" s="4" customFormat="1" ht="15" x14ac:dyDescent="0.2">
      <c r="A6" s="5">
        <v>1</v>
      </c>
      <c r="B6" s="5">
        <v>2</v>
      </c>
      <c r="C6" s="21">
        <v>3</v>
      </c>
      <c r="D6" s="5">
        <v>4</v>
      </c>
      <c r="E6" s="26">
        <v>5</v>
      </c>
      <c r="F6" s="26">
        <v>6</v>
      </c>
      <c r="G6" s="33">
        <v>7</v>
      </c>
      <c r="H6" s="33">
        <v>8</v>
      </c>
      <c r="I6" s="34">
        <v>9</v>
      </c>
    </row>
    <row r="7" spans="1:11" s="4" customFormat="1" ht="45" x14ac:dyDescent="0.25">
      <c r="A7" s="11">
        <v>1</v>
      </c>
      <c r="B7" s="12" t="s">
        <v>25</v>
      </c>
      <c r="C7" s="46">
        <v>244222.5</v>
      </c>
      <c r="D7" s="39">
        <v>31287.126</v>
      </c>
      <c r="E7" s="30">
        <v>398998.4</v>
      </c>
      <c r="F7" s="30">
        <v>59925.52</v>
      </c>
      <c r="G7" s="29">
        <f>F7-E7</f>
        <v>-339072.88</v>
      </c>
      <c r="H7" s="38">
        <f>F7/E7*100</f>
        <v>15.018987544812207</v>
      </c>
      <c r="I7" s="15">
        <f t="shared" ref="I7:I14" si="0">F7-D7</f>
        <v>28638.393999999997</v>
      </c>
      <c r="K7" s="24"/>
    </row>
    <row r="8" spans="1:11" ht="15" x14ac:dyDescent="0.25">
      <c r="A8" s="11" t="s">
        <v>3</v>
      </c>
      <c r="B8" s="12" t="s">
        <v>0</v>
      </c>
      <c r="C8" s="46">
        <v>198866.7</v>
      </c>
      <c r="D8" s="39">
        <v>31287.126</v>
      </c>
      <c r="E8" s="30">
        <v>301591</v>
      </c>
      <c r="F8" s="30">
        <v>59925.52</v>
      </c>
      <c r="G8" s="29">
        <f t="shared" ref="G8:G71" si="1">F8-E8</f>
        <v>-241665.48</v>
      </c>
      <c r="H8" s="38">
        <f t="shared" ref="H8:H71" si="2">F8/E8*100</f>
        <v>19.869797175645161</v>
      </c>
      <c r="I8" s="15">
        <f t="shared" si="0"/>
        <v>28638.393999999997</v>
      </c>
    </row>
    <row r="9" spans="1:11" ht="15" x14ac:dyDescent="0.25">
      <c r="A9" s="11" t="s">
        <v>3</v>
      </c>
      <c r="B9" s="12" t="s">
        <v>1</v>
      </c>
      <c r="C9" s="46">
        <v>45355.8</v>
      </c>
      <c r="D9" s="39">
        <v>0</v>
      </c>
      <c r="E9" s="30">
        <v>97407.4</v>
      </c>
      <c r="F9" s="30">
        <v>0</v>
      </c>
      <c r="G9" s="29">
        <f t="shared" si="1"/>
        <v>-97407.4</v>
      </c>
      <c r="H9" s="38">
        <f t="shared" si="2"/>
        <v>0</v>
      </c>
      <c r="I9" s="15">
        <f t="shared" si="0"/>
        <v>0</v>
      </c>
    </row>
    <row r="10" spans="1:11" ht="45" x14ac:dyDescent="0.25">
      <c r="A10" s="11">
        <v>2</v>
      </c>
      <c r="B10" s="12" t="s">
        <v>30</v>
      </c>
      <c r="C10" s="47">
        <v>3333501.4939999999</v>
      </c>
      <c r="D10" s="40">
        <v>448600.24599999998</v>
      </c>
      <c r="E10" s="30">
        <v>5005788.54</v>
      </c>
      <c r="F10" s="30">
        <v>732139.65</v>
      </c>
      <c r="G10" s="29">
        <f t="shared" si="1"/>
        <v>-4273648.8899999997</v>
      </c>
      <c r="H10" s="38">
        <f t="shared" si="2"/>
        <v>14.625860524264175</v>
      </c>
      <c r="I10" s="15">
        <f t="shared" si="0"/>
        <v>283539.40400000004</v>
      </c>
      <c r="K10" s="25"/>
    </row>
    <row r="11" spans="1:11" ht="15" x14ac:dyDescent="0.25">
      <c r="A11" s="11"/>
      <c r="B11" s="12" t="s">
        <v>0</v>
      </c>
      <c r="C11" s="47">
        <v>353960.25099999999</v>
      </c>
      <c r="D11" s="40">
        <v>83690.357000000004</v>
      </c>
      <c r="E11" s="30">
        <v>446403.74</v>
      </c>
      <c r="F11" s="30">
        <v>73514.009999999995</v>
      </c>
      <c r="G11" s="29">
        <f t="shared" si="1"/>
        <v>-372889.73</v>
      </c>
      <c r="H11" s="38">
        <f t="shared" si="2"/>
        <v>16.468054232699753</v>
      </c>
      <c r="I11" s="15">
        <f t="shared" si="0"/>
        <v>-10176.347000000009</v>
      </c>
    </row>
    <row r="12" spans="1:11" ht="15" x14ac:dyDescent="0.25">
      <c r="A12" s="11"/>
      <c r="B12" s="12" t="s">
        <v>1</v>
      </c>
      <c r="C12" s="47">
        <v>2979541.2429999998</v>
      </c>
      <c r="D12" s="40">
        <v>364909.88809000002</v>
      </c>
      <c r="E12" s="30">
        <v>4559384.8</v>
      </c>
      <c r="F12" s="30">
        <v>658625.64</v>
      </c>
      <c r="G12" s="29">
        <f t="shared" si="1"/>
        <v>-3900759.1599999997</v>
      </c>
      <c r="H12" s="38">
        <f t="shared" si="2"/>
        <v>14.445493611331074</v>
      </c>
      <c r="I12" s="15">
        <f t="shared" si="0"/>
        <v>293715.75190999999</v>
      </c>
    </row>
    <row r="13" spans="1:11" ht="75" x14ac:dyDescent="0.25">
      <c r="A13" s="11">
        <v>3</v>
      </c>
      <c r="B13" s="12" t="s">
        <v>24</v>
      </c>
      <c r="C13" s="48">
        <v>46634.38</v>
      </c>
      <c r="D13" s="41">
        <v>5827.4129999999996</v>
      </c>
      <c r="E13" s="30">
        <v>50238.23</v>
      </c>
      <c r="F13" s="30">
        <v>9332.89</v>
      </c>
      <c r="G13" s="29">
        <f t="shared" si="1"/>
        <v>-40905.340000000004</v>
      </c>
      <c r="H13" s="38">
        <f t="shared" si="2"/>
        <v>18.577266754819981</v>
      </c>
      <c r="I13" s="15">
        <f t="shared" si="0"/>
        <v>3505.4769999999999</v>
      </c>
      <c r="K13" s="25"/>
    </row>
    <row r="14" spans="1:11" ht="15" x14ac:dyDescent="0.25">
      <c r="A14" s="11" t="s">
        <v>3</v>
      </c>
      <c r="B14" s="12" t="s">
        <v>0</v>
      </c>
      <c r="C14" s="48">
        <v>43230.28</v>
      </c>
      <c r="D14" s="41">
        <v>5144.7979999999998</v>
      </c>
      <c r="E14" s="30">
        <v>46298.43</v>
      </c>
      <c r="F14" s="30">
        <v>8543.09</v>
      </c>
      <c r="G14" s="29">
        <f t="shared" si="1"/>
        <v>-37755.339999999997</v>
      </c>
      <c r="H14" s="38">
        <f t="shared" si="2"/>
        <v>18.452223973901489</v>
      </c>
      <c r="I14" s="15">
        <f t="shared" si="0"/>
        <v>3398.2920000000004</v>
      </c>
    </row>
    <row r="15" spans="1:11" ht="15" x14ac:dyDescent="0.25">
      <c r="A15" s="11" t="s">
        <v>3</v>
      </c>
      <c r="B15" s="12" t="s">
        <v>1</v>
      </c>
      <c r="C15" s="48">
        <v>3404.1</v>
      </c>
      <c r="D15" s="41">
        <v>682.61400000000003</v>
      </c>
      <c r="E15" s="30">
        <v>3939.8</v>
      </c>
      <c r="F15" s="30">
        <v>789.8</v>
      </c>
      <c r="G15" s="29">
        <f t="shared" si="1"/>
        <v>-3150</v>
      </c>
      <c r="H15" s="38">
        <f t="shared" si="2"/>
        <v>20.046702878318694</v>
      </c>
      <c r="I15" s="15">
        <f t="shared" ref="I15:I38" si="3">F15-D15</f>
        <v>107.18599999999992</v>
      </c>
    </row>
    <row r="16" spans="1:11" ht="38.25" customHeight="1" x14ac:dyDescent="0.25">
      <c r="A16" s="11">
        <v>4</v>
      </c>
      <c r="B16" s="12" t="s">
        <v>23</v>
      </c>
      <c r="C16" s="48">
        <v>10167752.153000001</v>
      </c>
      <c r="D16" s="41">
        <v>2103865.0520000001</v>
      </c>
      <c r="E16" s="30">
        <v>12561552.199999999</v>
      </c>
      <c r="F16" s="30">
        <v>2679005.87</v>
      </c>
      <c r="G16" s="29">
        <f t="shared" si="1"/>
        <v>-9882546.3299999982</v>
      </c>
      <c r="H16" s="38">
        <f t="shared" si="2"/>
        <v>21.327028916060232</v>
      </c>
      <c r="I16" s="15">
        <f t="shared" si="3"/>
        <v>575140.81799999997</v>
      </c>
      <c r="K16" s="25"/>
    </row>
    <row r="17" spans="1:11" ht="15" x14ac:dyDescent="0.25">
      <c r="A17" s="11" t="s">
        <v>3</v>
      </c>
      <c r="B17" s="12" t="s">
        <v>0</v>
      </c>
      <c r="C17" s="48">
        <v>3437138.5109999999</v>
      </c>
      <c r="D17" s="41">
        <v>807157.35699999996</v>
      </c>
      <c r="E17" s="30">
        <v>3552925.1</v>
      </c>
      <c r="F17" s="30">
        <v>1095038.1499999999</v>
      </c>
      <c r="G17" s="29">
        <f t="shared" si="1"/>
        <v>-2457886.9500000002</v>
      </c>
      <c r="H17" s="38">
        <f t="shared" si="2"/>
        <v>30.820749640908552</v>
      </c>
      <c r="I17" s="15">
        <f t="shared" si="3"/>
        <v>287880.79299999995</v>
      </c>
    </row>
    <row r="18" spans="1:11" ht="15" x14ac:dyDescent="0.25">
      <c r="A18" s="11" t="s">
        <v>3</v>
      </c>
      <c r="B18" s="12" t="s">
        <v>1</v>
      </c>
      <c r="C18" s="48">
        <v>6730613.6409999998</v>
      </c>
      <c r="D18" s="41">
        <v>1296707.6939999999</v>
      </c>
      <c r="E18" s="30">
        <v>9008627.0999999996</v>
      </c>
      <c r="F18" s="30">
        <v>1583967.72</v>
      </c>
      <c r="G18" s="29">
        <f t="shared" si="1"/>
        <v>-7424659.3799999999</v>
      </c>
      <c r="H18" s="38">
        <f t="shared" si="2"/>
        <v>17.582787059750761</v>
      </c>
      <c r="I18" s="15">
        <f t="shared" si="3"/>
        <v>287260.02600000007</v>
      </c>
    </row>
    <row r="19" spans="1:11" ht="51" customHeight="1" x14ac:dyDescent="0.25">
      <c r="A19" s="11">
        <v>5</v>
      </c>
      <c r="B19" s="12" t="s">
        <v>22</v>
      </c>
      <c r="C19" s="48">
        <v>109598.5</v>
      </c>
      <c r="D19" s="41">
        <v>17976.493999999999</v>
      </c>
      <c r="E19" s="30">
        <v>129892.83</v>
      </c>
      <c r="F19" s="30">
        <v>30937.59</v>
      </c>
      <c r="G19" s="29">
        <f t="shared" si="1"/>
        <v>-98955.24</v>
      </c>
      <c r="H19" s="38">
        <f t="shared" si="2"/>
        <v>23.817781166212175</v>
      </c>
      <c r="I19" s="15">
        <f t="shared" si="3"/>
        <v>12961.096000000001</v>
      </c>
    </row>
    <row r="20" spans="1:11" ht="15" x14ac:dyDescent="0.25">
      <c r="A20" s="11" t="s">
        <v>3</v>
      </c>
      <c r="B20" s="12" t="s">
        <v>0</v>
      </c>
      <c r="C20" s="48">
        <v>109598.5</v>
      </c>
      <c r="D20" s="41">
        <v>17976.493999999999</v>
      </c>
      <c r="E20" s="30">
        <v>129892.83</v>
      </c>
      <c r="F20" s="30">
        <v>30937.59</v>
      </c>
      <c r="G20" s="29">
        <f t="shared" si="1"/>
        <v>-98955.24</v>
      </c>
      <c r="H20" s="38">
        <f t="shared" si="2"/>
        <v>23.817781166212175</v>
      </c>
      <c r="I20" s="15">
        <f t="shared" si="3"/>
        <v>12961.096000000001</v>
      </c>
    </row>
    <row r="21" spans="1:11" ht="15" x14ac:dyDescent="0.25">
      <c r="A21" s="11" t="s">
        <v>3</v>
      </c>
      <c r="B21" s="12" t="s">
        <v>1</v>
      </c>
      <c r="C21" s="48">
        <v>0</v>
      </c>
      <c r="D21" s="41">
        <v>0</v>
      </c>
      <c r="E21" s="30">
        <v>0</v>
      </c>
      <c r="F21" s="30">
        <v>0</v>
      </c>
      <c r="G21" s="29">
        <f t="shared" si="1"/>
        <v>0</v>
      </c>
      <c r="H21" s="38" t="e">
        <f t="shared" si="2"/>
        <v>#DIV/0!</v>
      </c>
      <c r="I21" s="15">
        <f t="shared" si="3"/>
        <v>0</v>
      </c>
    </row>
    <row r="22" spans="1:11" ht="60" x14ac:dyDescent="0.25">
      <c r="A22" s="11">
        <v>6</v>
      </c>
      <c r="B22" s="12" t="s">
        <v>21</v>
      </c>
      <c r="C22" s="48">
        <v>8542.7080000000005</v>
      </c>
      <c r="D22" s="41">
        <v>2458.2190000000001</v>
      </c>
      <c r="E22" s="30">
        <v>10866.31</v>
      </c>
      <c r="F22" s="30">
        <v>3013.45</v>
      </c>
      <c r="G22" s="29">
        <f t="shared" si="1"/>
        <v>-7852.86</v>
      </c>
      <c r="H22" s="38">
        <f t="shared" si="2"/>
        <v>27.732045192894368</v>
      </c>
      <c r="I22" s="15">
        <f t="shared" si="3"/>
        <v>555.23099999999977</v>
      </c>
    </row>
    <row r="23" spans="1:11" ht="15" x14ac:dyDescent="0.25">
      <c r="A23" s="11" t="s">
        <v>3</v>
      </c>
      <c r="B23" s="12" t="s">
        <v>0</v>
      </c>
      <c r="C23" s="48">
        <v>8542.7080000000005</v>
      </c>
      <c r="D23" s="41">
        <v>2458.2190000000001</v>
      </c>
      <c r="E23" s="30">
        <v>10866.31</v>
      </c>
      <c r="F23" s="30">
        <v>3013.45</v>
      </c>
      <c r="G23" s="29">
        <f t="shared" si="1"/>
        <v>-7852.86</v>
      </c>
      <c r="H23" s="38">
        <f t="shared" si="2"/>
        <v>27.732045192894368</v>
      </c>
      <c r="I23" s="15">
        <f t="shared" si="3"/>
        <v>555.23099999999977</v>
      </c>
    </row>
    <row r="24" spans="1:11" ht="105" x14ac:dyDescent="0.25">
      <c r="A24" s="11">
        <v>7</v>
      </c>
      <c r="B24" s="12" t="s">
        <v>20</v>
      </c>
      <c r="C24" s="48">
        <v>163657</v>
      </c>
      <c r="D24" s="41">
        <v>36773.822999999997</v>
      </c>
      <c r="E24" s="30">
        <v>226104.91</v>
      </c>
      <c r="F24" s="30">
        <v>50194.79</v>
      </c>
      <c r="G24" s="29">
        <f t="shared" si="1"/>
        <v>-175910.12</v>
      </c>
      <c r="H24" s="38">
        <f t="shared" si="2"/>
        <v>22.199778854868743</v>
      </c>
      <c r="I24" s="15">
        <f t="shared" si="3"/>
        <v>13420.967000000004</v>
      </c>
      <c r="K24" s="25"/>
    </row>
    <row r="25" spans="1:11" ht="15" x14ac:dyDescent="0.25">
      <c r="A25" s="11" t="s">
        <v>3</v>
      </c>
      <c r="B25" s="12" t="s">
        <v>0</v>
      </c>
      <c r="C25" s="48">
        <v>154532</v>
      </c>
      <c r="D25" s="41">
        <v>36773.822999999997</v>
      </c>
      <c r="E25" s="30">
        <v>226104.91</v>
      </c>
      <c r="F25" s="30">
        <v>50194.79</v>
      </c>
      <c r="G25" s="29">
        <f t="shared" si="1"/>
        <v>-175910.12</v>
      </c>
      <c r="H25" s="38">
        <f t="shared" si="2"/>
        <v>22.199778854868743</v>
      </c>
      <c r="I25" s="15">
        <f t="shared" si="3"/>
        <v>13420.967000000004</v>
      </c>
    </row>
    <row r="26" spans="1:11" ht="15" x14ac:dyDescent="0.25">
      <c r="A26" s="11" t="s">
        <v>3</v>
      </c>
      <c r="B26" s="12" t="s">
        <v>1</v>
      </c>
      <c r="C26" s="48">
        <v>9125</v>
      </c>
      <c r="D26" s="41">
        <v>0</v>
      </c>
      <c r="E26" s="30">
        <v>0</v>
      </c>
      <c r="F26" s="30">
        <v>0</v>
      </c>
      <c r="G26" s="29">
        <f t="shared" si="1"/>
        <v>0</v>
      </c>
      <c r="H26" s="38" t="e">
        <f t="shared" si="2"/>
        <v>#DIV/0!</v>
      </c>
      <c r="I26" s="15">
        <f t="shared" si="3"/>
        <v>0</v>
      </c>
    </row>
    <row r="27" spans="1:11" ht="60" x14ac:dyDescent="0.25">
      <c r="A27" s="11">
        <v>8</v>
      </c>
      <c r="B27" s="16" t="s">
        <v>31</v>
      </c>
      <c r="C27" s="48">
        <v>52200.1</v>
      </c>
      <c r="D27" s="41">
        <v>9591.9169999999995</v>
      </c>
      <c r="E27" s="30">
        <v>54401.82</v>
      </c>
      <c r="F27" s="30">
        <v>7872.89</v>
      </c>
      <c r="G27" s="29">
        <f t="shared" si="1"/>
        <v>-46528.93</v>
      </c>
      <c r="H27" s="38">
        <f t="shared" si="2"/>
        <v>14.47174009987166</v>
      </c>
      <c r="I27" s="15">
        <f t="shared" si="3"/>
        <v>-1719.0269999999991</v>
      </c>
    </row>
    <row r="28" spans="1:11" ht="15" x14ac:dyDescent="0.25">
      <c r="A28" s="11"/>
      <c r="B28" s="16" t="s">
        <v>0</v>
      </c>
      <c r="C28" s="48">
        <v>52200.1</v>
      </c>
      <c r="D28" s="41">
        <v>9591.9169999999995</v>
      </c>
      <c r="E28" s="30">
        <v>54401.82</v>
      </c>
      <c r="F28" s="30">
        <v>7872.89</v>
      </c>
      <c r="G28" s="29">
        <f t="shared" si="1"/>
        <v>-46528.93</v>
      </c>
      <c r="H28" s="38">
        <f t="shared" si="2"/>
        <v>14.47174009987166</v>
      </c>
      <c r="I28" s="15">
        <f t="shared" si="3"/>
        <v>-1719.0269999999991</v>
      </c>
    </row>
    <row r="29" spans="1:11" ht="15" x14ac:dyDescent="0.25">
      <c r="A29" s="11"/>
      <c r="B29" s="16" t="s">
        <v>1</v>
      </c>
      <c r="C29" s="48">
        <v>0</v>
      </c>
      <c r="D29" s="41">
        <v>0</v>
      </c>
      <c r="E29" s="30">
        <v>0</v>
      </c>
      <c r="F29" s="30">
        <v>0</v>
      </c>
      <c r="G29" s="29">
        <f t="shared" si="1"/>
        <v>0</v>
      </c>
      <c r="H29" s="38" t="e">
        <f t="shared" si="2"/>
        <v>#DIV/0!</v>
      </c>
      <c r="I29" s="15">
        <f t="shared" si="3"/>
        <v>0</v>
      </c>
    </row>
    <row r="30" spans="1:11" ht="75" x14ac:dyDescent="0.25">
      <c r="A30" s="11">
        <v>9</v>
      </c>
      <c r="B30" s="12" t="s">
        <v>19</v>
      </c>
      <c r="C30" s="48">
        <v>678592.55099999998</v>
      </c>
      <c r="D30" s="41">
        <v>104863.40300000001</v>
      </c>
      <c r="E30" s="30">
        <v>888201.77</v>
      </c>
      <c r="F30" s="30">
        <v>121177.95</v>
      </c>
      <c r="G30" s="29">
        <f t="shared" si="1"/>
        <v>-767023.82000000007</v>
      </c>
      <c r="H30" s="38">
        <f t="shared" si="2"/>
        <v>13.643065584073311</v>
      </c>
      <c r="I30" s="15">
        <f t="shared" si="3"/>
        <v>16314.546999999991</v>
      </c>
      <c r="K30" s="25"/>
    </row>
    <row r="31" spans="1:11" ht="15" x14ac:dyDescent="0.25">
      <c r="A31" s="11" t="s">
        <v>3</v>
      </c>
      <c r="B31" s="12" t="s">
        <v>0</v>
      </c>
      <c r="C31" s="48">
        <v>366793.451</v>
      </c>
      <c r="D31" s="41">
        <v>98921.322</v>
      </c>
      <c r="E31" s="30">
        <v>517236.47</v>
      </c>
      <c r="F31" s="30">
        <v>114794.28</v>
      </c>
      <c r="G31" s="29">
        <f t="shared" si="1"/>
        <v>-402442.18999999994</v>
      </c>
      <c r="H31" s="38">
        <f t="shared" si="2"/>
        <v>22.193771448482742</v>
      </c>
      <c r="I31" s="15">
        <f t="shared" si="3"/>
        <v>15872.957999999999</v>
      </c>
    </row>
    <row r="32" spans="1:11" ht="15" x14ac:dyDescent="0.25">
      <c r="A32" s="11" t="s">
        <v>3</v>
      </c>
      <c r="B32" s="12" t="s">
        <v>1</v>
      </c>
      <c r="C32" s="48">
        <v>311799.09999999998</v>
      </c>
      <c r="D32" s="41">
        <v>5942.08</v>
      </c>
      <c r="E32" s="30">
        <v>370965.3</v>
      </c>
      <c r="F32" s="30">
        <v>6383.67</v>
      </c>
      <c r="G32" s="29">
        <f t="shared" si="1"/>
        <v>-364581.63</v>
      </c>
      <c r="H32" s="38">
        <f t="shared" si="2"/>
        <v>1.7208267188332709</v>
      </c>
      <c r="I32" s="15">
        <f t="shared" si="3"/>
        <v>441.59000000000015</v>
      </c>
    </row>
    <row r="33" spans="1:11" ht="47.25" customHeight="1" x14ac:dyDescent="0.25">
      <c r="A33" s="11">
        <v>10</v>
      </c>
      <c r="B33" s="12" t="s">
        <v>18</v>
      </c>
      <c r="C33" s="48">
        <v>16622.5</v>
      </c>
      <c r="D33" s="41">
        <v>1469.82</v>
      </c>
      <c r="E33" s="30">
        <v>22597.8</v>
      </c>
      <c r="F33" s="30">
        <v>1599.73</v>
      </c>
      <c r="G33" s="29">
        <f t="shared" si="1"/>
        <v>-20998.07</v>
      </c>
      <c r="H33" s="38">
        <f t="shared" si="2"/>
        <v>7.0791404473001807</v>
      </c>
      <c r="I33" s="15">
        <f t="shared" si="3"/>
        <v>129.91000000000008</v>
      </c>
    </row>
    <row r="34" spans="1:11" ht="15" x14ac:dyDescent="0.25">
      <c r="A34" s="11" t="s">
        <v>3</v>
      </c>
      <c r="B34" s="12" t="s">
        <v>0</v>
      </c>
      <c r="C34" s="48">
        <v>16622.5</v>
      </c>
      <c r="D34" s="41">
        <v>1469.82</v>
      </c>
      <c r="E34" s="30">
        <v>7247.8</v>
      </c>
      <c r="F34" s="30">
        <v>1599.73</v>
      </c>
      <c r="G34" s="29">
        <f t="shared" si="1"/>
        <v>-5648.07</v>
      </c>
      <c r="H34" s="38">
        <f t="shared" si="2"/>
        <v>22.071939071166423</v>
      </c>
      <c r="I34" s="15">
        <f t="shared" si="3"/>
        <v>129.91000000000008</v>
      </c>
    </row>
    <row r="35" spans="1:11" ht="21" customHeight="1" x14ac:dyDescent="0.25">
      <c r="A35" s="11" t="s">
        <v>3</v>
      </c>
      <c r="B35" s="12" t="s">
        <v>1</v>
      </c>
      <c r="C35" s="49">
        <v>0</v>
      </c>
      <c r="D35" s="14">
        <v>0</v>
      </c>
      <c r="E35" s="30">
        <v>15350</v>
      </c>
      <c r="F35" s="30">
        <v>0</v>
      </c>
      <c r="G35" s="29">
        <f t="shared" si="1"/>
        <v>-15350</v>
      </c>
      <c r="H35" s="38">
        <f t="shared" si="2"/>
        <v>0</v>
      </c>
      <c r="I35" s="15">
        <f t="shared" si="3"/>
        <v>0</v>
      </c>
    </row>
    <row r="36" spans="1:11" ht="75" x14ac:dyDescent="0.25">
      <c r="A36" s="11">
        <v>11</v>
      </c>
      <c r="B36" s="12" t="s">
        <v>17</v>
      </c>
      <c r="C36" s="48">
        <v>353862.52</v>
      </c>
      <c r="D36" s="41">
        <v>74906.881999999998</v>
      </c>
      <c r="E36" s="30">
        <v>449506.48</v>
      </c>
      <c r="F36" s="30">
        <v>93806.39</v>
      </c>
      <c r="G36" s="29">
        <f t="shared" si="1"/>
        <v>-355700.08999999997</v>
      </c>
      <c r="H36" s="38">
        <f t="shared" si="2"/>
        <v>20.868751436019345</v>
      </c>
      <c r="I36" s="15">
        <f t="shared" si="3"/>
        <v>18899.508000000002</v>
      </c>
    </row>
    <row r="37" spans="1:11" ht="15" x14ac:dyDescent="0.25">
      <c r="A37" s="11" t="s">
        <v>3</v>
      </c>
      <c r="B37" s="12" t="s">
        <v>0</v>
      </c>
      <c r="C37" s="48">
        <v>323097.02</v>
      </c>
      <c r="D37" s="41">
        <v>67393.085000000006</v>
      </c>
      <c r="E37" s="30">
        <v>421411.48</v>
      </c>
      <c r="F37" s="30">
        <v>86964.31</v>
      </c>
      <c r="G37" s="29">
        <f t="shared" si="1"/>
        <v>-334447.17</v>
      </c>
      <c r="H37" s="38">
        <f t="shared" si="2"/>
        <v>20.636435912946652</v>
      </c>
      <c r="I37" s="15">
        <f t="shared" si="3"/>
        <v>19571.224999999991</v>
      </c>
    </row>
    <row r="38" spans="1:11" ht="15" x14ac:dyDescent="0.25">
      <c r="A38" s="11" t="s">
        <v>3</v>
      </c>
      <c r="B38" s="12" t="s">
        <v>1</v>
      </c>
      <c r="C38" s="48">
        <v>30765.5</v>
      </c>
      <c r="D38" s="41">
        <v>7513.7960000000003</v>
      </c>
      <c r="E38" s="30">
        <v>28095</v>
      </c>
      <c r="F38" s="30">
        <v>6842.08</v>
      </c>
      <c r="G38" s="29">
        <f t="shared" si="1"/>
        <v>-21252.92</v>
      </c>
      <c r="H38" s="38">
        <f t="shared" si="2"/>
        <v>24.353372486207512</v>
      </c>
      <c r="I38" s="15">
        <f t="shared" si="3"/>
        <v>-671.71600000000035</v>
      </c>
    </row>
    <row r="39" spans="1:11" ht="30" x14ac:dyDescent="0.25">
      <c r="A39" s="11">
        <v>12</v>
      </c>
      <c r="B39" s="12" t="s">
        <v>16</v>
      </c>
      <c r="C39" s="48">
        <v>253914.3</v>
      </c>
      <c r="D39" s="41">
        <v>57657.103000000003</v>
      </c>
      <c r="E39" s="30">
        <v>361002.23</v>
      </c>
      <c r="F39" s="30">
        <v>65777.67</v>
      </c>
      <c r="G39" s="29">
        <f t="shared" si="1"/>
        <v>-295224.56</v>
      </c>
      <c r="H39" s="38">
        <f t="shared" si="2"/>
        <v>18.220848663455623</v>
      </c>
      <c r="I39" s="15">
        <f t="shared" ref="I39:I71" si="4">F39-D39</f>
        <v>8120.5669999999955</v>
      </c>
      <c r="K39" s="25"/>
    </row>
    <row r="40" spans="1:11" ht="15" x14ac:dyDescent="0.25">
      <c r="A40" s="11" t="s">
        <v>3</v>
      </c>
      <c r="B40" s="12" t="s">
        <v>0</v>
      </c>
      <c r="C40" s="48">
        <v>244946.2</v>
      </c>
      <c r="D40" s="41">
        <v>55337.695</v>
      </c>
      <c r="E40" s="30">
        <v>299004.40999999997</v>
      </c>
      <c r="F40" s="30">
        <v>65777.67</v>
      </c>
      <c r="G40" s="29">
        <f t="shared" si="1"/>
        <v>-233226.74</v>
      </c>
      <c r="H40" s="38">
        <f t="shared" si="2"/>
        <v>21.998896270459692</v>
      </c>
      <c r="I40" s="15">
        <f t="shared" si="4"/>
        <v>10439.974999999999</v>
      </c>
    </row>
    <row r="41" spans="1:11" ht="15" x14ac:dyDescent="0.25">
      <c r="A41" s="11" t="s">
        <v>3</v>
      </c>
      <c r="B41" s="12" t="s">
        <v>1</v>
      </c>
      <c r="C41" s="48">
        <v>8968.1</v>
      </c>
      <c r="D41" s="41">
        <v>2319.4079999999999</v>
      </c>
      <c r="E41" s="30">
        <v>61997.82</v>
      </c>
      <c r="F41" s="30">
        <v>0</v>
      </c>
      <c r="G41" s="29">
        <f t="shared" si="1"/>
        <v>-61997.82</v>
      </c>
      <c r="H41" s="38">
        <f t="shared" si="2"/>
        <v>0</v>
      </c>
      <c r="I41" s="15">
        <f t="shared" si="4"/>
        <v>-2319.4079999999999</v>
      </c>
    </row>
    <row r="42" spans="1:11" ht="45" x14ac:dyDescent="0.25">
      <c r="A42" s="11">
        <v>13</v>
      </c>
      <c r="B42" s="12" t="s">
        <v>15</v>
      </c>
      <c r="C42" s="48">
        <v>121332.9</v>
      </c>
      <c r="D42" s="41">
        <v>26228.411</v>
      </c>
      <c r="E42" s="30">
        <v>124582.21</v>
      </c>
      <c r="F42" s="30">
        <v>30903.69</v>
      </c>
      <c r="G42" s="29">
        <f t="shared" si="1"/>
        <v>-93678.52</v>
      </c>
      <c r="H42" s="38">
        <f t="shared" si="2"/>
        <v>24.80586112575784</v>
      </c>
      <c r="I42" s="15">
        <f t="shared" si="4"/>
        <v>4675.2789999999986</v>
      </c>
      <c r="K42" s="25"/>
    </row>
    <row r="43" spans="1:11" ht="15" x14ac:dyDescent="0.25">
      <c r="A43" s="11" t="s">
        <v>3</v>
      </c>
      <c r="B43" s="12" t="s">
        <v>0</v>
      </c>
      <c r="C43" s="48">
        <v>121332.9</v>
      </c>
      <c r="D43" s="41">
        <v>26228.411</v>
      </c>
      <c r="E43" s="30">
        <v>124582.21</v>
      </c>
      <c r="F43" s="30">
        <v>30903.69</v>
      </c>
      <c r="G43" s="29">
        <f t="shared" si="1"/>
        <v>-93678.52</v>
      </c>
      <c r="H43" s="38">
        <f t="shared" si="2"/>
        <v>24.80586112575784</v>
      </c>
      <c r="I43" s="15">
        <f t="shared" si="4"/>
        <v>4675.2789999999986</v>
      </c>
    </row>
    <row r="44" spans="1:11" ht="15" x14ac:dyDescent="0.25">
      <c r="A44" s="11" t="s">
        <v>3</v>
      </c>
      <c r="B44" s="12" t="s">
        <v>1</v>
      </c>
      <c r="C44" s="48">
        <v>0</v>
      </c>
      <c r="D44" s="41">
        <v>0</v>
      </c>
      <c r="E44" s="30">
        <v>0</v>
      </c>
      <c r="F44" s="30">
        <v>0</v>
      </c>
      <c r="G44" s="29">
        <f t="shared" si="1"/>
        <v>0</v>
      </c>
      <c r="H44" s="38" t="e">
        <f t="shared" si="2"/>
        <v>#DIV/0!</v>
      </c>
      <c r="I44" s="15">
        <f t="shared" si="4"/>
        <v>0</v>
      </c>
    </row>
    <row r="45" spans="1:11" ht="60" x14ac:dyDescent="0.25">
      <c r="A45" s="11">
        <v>14</v>
      </c>
      <c r="B45" s="16" t="s">
        <v>32</v>
      </c>
      <c r="C45" s="48">
        <v>162.5</v>
      </c>
      <c r="D45" s="41">
        <v>0</v>
      </c>
      <c r="E45" s="30">
        <v>182.1</v>
      </c>
      <c r="F45" s="30">
        <v>0</v>
      </c>
      <c r="G45" s="29">
        <f t="shared" si="1"/>
        <v>-182.1</v>
      </c>
      <c r="H45" s="38">
        <f t="shared" si="2"/>
        <v>0</v>
      </c>
      <c r="I45" s="15">
        <f t="shared" si="4"/>
        <v>0</v>
      </c>
    </row>
    <row r="46" spans="1:11" ht="15" x14ac:dyDescent="0.25">
      <c r="A46" s="11"/>
      <c r="B46" s="16" t="s">
        <v>0</v>
      </c>
      <c r="C46" s="48">
        <v>162.5</v>
      </c>
      <c r="D46" s="41">
        <v>0</v>
      </c>
      <c r="E46" s="30">
        <v>182.1</v>
      </c>
      <c r="F46" s="30">
        <v>0</v>
      </c>
      <c r="G46" s="29">
        <f t="shared" si="1"/>
        <v>-182.1</v>
      </c>
      <c r="H46" s="38">
        <f t="shared" si="2"/>
        <v>0</v>
      </c>
      <c r="I46" s="15">
        <f t="shared" si="4"/>
        <v>0</v>
      </c>
    </row>
    <row r="47" spans="1:11" ht="30" x14ac:dyDescent="0.25">
      <c r="A47" s="11">
        <v>15</v>
      </c>
      <c r="B47" s="12" t="s">
        <v>14</v>
      </c>
      <c r="C47" s="48">
        <v>27436.1</v>
      </c>
      <c r="D47" s="41">
        <v>5449.3720000000003</v>
      </c>
      <c r="E47" s="30">
        <v>34108.68</v>
      </c>
      <c r="F47" s="30">
        <v>8673.94</v>
      </c>
      <c r="G47" s="29">
        <f t="shared" si="1"/>
        <v>-25434.739999999998</v>
      </c>
      <c r="H47" s="38">
        <f t="shared" si="2"/>
        <v>25.430301026014497</v>
      </c>
      <c r="I47" s="15">
        <f t="shared" si="4"/>
        <v>3224.5680000000002</v>
      </c>
    </row>
    <row r="48" spans="1:11" ht="15" x14ac:dyDescent="0.25">
      <c r="A48" s="11" t="s">
        <v>3</v>
      </c>
      <c r="B48" s="12" t="s">
        <v>0</v>
      </c>
      <c r="C48" s="48">
        <v>27436.1</v>
      </c>
      <c r="D48" s="41">
        <v>5449.3720000000003</v>
      </c>
      <c r="E48" s="30">
        <v>34108.68</v>
      </c>
      <c r="F48" s="30">
        <v>8673.94</v>
      </c>
      <c r="G48" s="29">
        <f t="shared" si="1"/>
        <v>-25434.739999999998</v>
      </c>
      <c r="H48" s="38">
        <f t="shared" si="2"/>
        <v>25.430301026014497</v>
      </c>
      <c r="I48" s="15">
        <f t="shared" si="4"/>
        <v>3224.5680000000002</v>
      </c>
    </row>
    <row r="49" spans="1:11" ht="45" x14ac:dyDescent="0.25">
      <c r="A49" s="11">
        <v>16</v>
      </c>
      <c r="B49" s="12" t="s">
        <v>13</v>
      </c>
      <c r="C49" s="48">
        <v>667945.18999999994</v>
      </c>
      <c r="D49" s="41">
        <v>154073.58199999999</v>
      </c>
      <c r="E49" s="30">
        <v>820043.02</v>
      </c>
      <c r="F49" s="30">
        <v>167990.49</v>
      </c>
      <c r="G49" s="29">
        <f t="shared" si="1"/>
        <v>-652052.53</v>
      </c>
      <c r="H49" s="38">
        <f t="shared" si="2"/>
        <v>20.485570378978409</v>
      </c>
      <c r="I49" s="15">
        <f t="shared" si="4"/>
        <v>13916.907999999996</v>
      </c>
      <c r="K49" s="25"/>
    </row>
    <row r="50" spans="1:11" ht="15" x14ac:dyDescent="0.25">
      <c r="A50" s="11" t="s">
        <v>3</v>
      </c>
      <c r="B50" s="12" t="s">
        <v>0</v>
      </c>
      <c r="C50" s="48">
        <v>552959.1</v>
      </c>
      <c r="D50" s="41">
        <v>130190.00199999999</v>
      </c>
      <c r="E50" s="30">
        <v>724546.22</v>
      </c>
      <c r="F50" s="30">
        <v>159768.81</v>
      </c>
      <c r="G50" s="29">
        <f t="shared" si="1"/>
        <v>-564777.40999999992</v>
      </c>
      <c r="H50" s="38">
        <f t="shared" si="2"/>
        <v>22.050878962559491</v>
      </c>
      <c r="I50" s="15">
        <f t="shared" si="4"/>
        <v>29578.808000000005</v>
      </c>
    </row>
    <row r="51" spans="1:11" ht="15" x14ac:dyDescent="0.25">
      <c r="A51" s="11" t="s">
        <v>3</v>
      </c>
      <c r="B51" s="12" t="s">
        <v>1</v>
      </c>
      <c r="C51" s="48">
        <v>114986.09</v>
      </c>
      <c r="D51" s="41">
        <v>23883.58</v>
      </c>
      <c r="E51" s="30">
        <v>95496.8</v>
      </c>
      <c r="F51" s="30">
        <v>8221.68</v>
      </c>
      <c r="G51" s="29">
        <f t="shared" si="1"/>
        <v>-87275.12</v>
      </c>
      <c r="H51" s="38">
        <f t="shared" si="2"/>
        <v>8.6093774869943278</v>
      </c>
      <c r="I51" s="15">
        <f t="shared" si="4"/>
        <v>-15661.900000000001</v>
      </c>
    </row>
    <row r="52" spans="1:11" ht="93.75" customHeight="1" x14ac:dyDescent="0.25">
      <c r="A52" s="11">
        <v>17</v>
      </c>
      <c r="B52" s="12" t="s">
        <v>12</v>
      </c>
      <c r="C52" s="48">
        <v>68898.100000000006</v>
      </c>
      <c r="D52" s="41">
        <v>15358.898999999999</v>
      </c>
      <c r="E52" s="30">
        <v>70374.84</v>
      </c>
      <c r="F52" s="30">
        <v>17584.54</v>
      </c>
      <c r="G52" s="29">
        <f t="shared" si="1"/>
        <v>-52790.299999999996</v>
      </c>
      <c r="H52" s="38">
        <f t="shared" si="2"/>
        <v>24.986969774993451</v>
      </c>
      <c r="I52" s="15">
        <f t="shared" si="4"/>
        <v>2225.6410000000014</v>
      </c>
    </row>
    <row r="53" spans="1:11" ht="15" x14ac:dyDescent="0.25">
      <c r="A53" s="11" t="s">
        <v>3</v>
      </c>
      <c r="B53" s="12" t="s">
        <v>0</v>
      </c>
      <c r="C53" s="48">
        <v>68898.100000000006</v>
      </c>
      <c r="D53" s="41">
        <v>15358.898999999999</v>
      </c>
      <c r="E53" s="30">
        <v>70374.84</v>
      </c>
      <c r="F53" s="30">
        <v>17584.54</v>
      </c>
      <c r="G53" s="29">
        <f t="shared" si="1"/>
        <v>-52790.299999999996</v>
      </c>
      <c r="H53" s="38">
        <f t="shared" si="2"/>
        <v>24.986969774993451</v>
      </c>
      <c r="I53" s="15">
        <f t="shared" si="4"/>
        <v>2225.6410000000014</v>
      </c>
    </row>
    <row r="54" spans="1:11" ht="15" x14ac:dyDescent="0.25">
      <c r="A54" s="11" t="s">
        <v>3</v>
      </c>
      <c r="B54" s="12" t="s">
        <v>1</v>
      </c>
      <c r="C54" s="48">
        <v>0</v>
      </c>
      <c r="D54" s="41">
        <v>0</v>
      </c>
      <c r="E54" s="30">
        <v>0</v>
      </c>
      <c r="F54" s="30">
        <v>0</v>
      </c>
      <c r="G54" s="29">
        <f t="shared" si="1"/>
        <v>0</v>
      </c>
      <c r="H54" s="38" t="e">
        <f t="shared" si="2"/>
        <v>#DIV/0!</v>
      </c>
      <c r="I54" s="15">
        <f t="shared" si="4"/>
        <v>0</v>
      </c>
    </row>
    <row r="55" spans="1:11" ht="45" x14ac:dyDescent="0.25">
      <c r="A55" s="11">
        <v>18</v>
      </c>
      <c r="B55" s="12" t="s">
        <v>11</v>
      </c>
      <c r="C55" s="48">
        <v>14651.9</v>
      </c>
      <c r="D55" s="41">
        <v>3654.7669999999998</v>
      </c>
      <c r="E55" s="30">
        <v>0</v>
      </c>
      <c r="F55" s="30">
        <v>0</v>
      </c>
      <c r="G55" s="29">
        <f t="shared" si="1"/>
        <v>0</v>
      </c>
      <c r="H55" s="38" t="e">
        <f t="shared" si="2"/>
        <v>#DIV/0!</v>
      </c>
      <c r="I55" s="15">
        <f t="shared" si="4"/>
        <v>-3654.7669999999998</v>
      </c>
    </row>
    <row r="56" spans="1:11" ht="15" x14ac:dyDescent="0.25">
      <c r="A56" s="11" t="s">
        <v>3</v>
      </c>
      <c r="B56" s="12" t="s">
        <v>0</v>
      </c>
      <c r="C56" s="48">
        <v>14651.9</v>
      </c>
      <c r="D56" s="41">
        <v>3654.7669999999998</v>
      </c>
      <c r="E56" s="30">
        <v>0</v>
      </c>
      <c r="F56" s="30">
        <v>0</v>
      </c>
      <c r="G56" s="29">
        <f t="shared" si="1"/>
        <v>0</v>
      </c>
      <c r="H56" s="38" t="e">
        <f t="shared" si="2"/>
        <v>#DIV/0!</v>
      </c>
      <c r="I56" s="15">
        <f t="shared" si="4"/>
        <v>-3654.7669999999998</v>
      </c>
    </row>
    <row r="57" spans="1:11" ht="15" hidden="1" x14ac:dyDescent="0.25">
      <c r="A57" s="11" t="s">
        <v>3</v>
      </c>
      <c r="B57" s="12" t="s">
        <v>1</v>
      </c>
      <c r="C57" s="50"/>
      <c r="D57" s="42"/>
      <c r="E57" s="30">
        <v>402671.5</v>
      </c>
      <c r="F57" s="30">
        <v>109422.7</v>
      </c>
      <c r="G57" s="29">
        <f t="shared" si="1"/>
        <v>-293248.8</v>
      </c>
      <c r="H57" s="38">
        <f t="shared" si="2"/>
        <v>27.174185409198316</v>
      </c>
      <c r="I57" s="15">
        <f t="shared" si="4"/>
        <v>109422.7</v>
      </c>
    </row>
    <row r="58" spans="1:11" ht="45" x14ac:dyDescent="0.25">
      <c r="A58" s="11">
        <v>19</v>
      </c>
      <c r="B58" s="12" t="s">
        <v>10</v>
      </c>
      <c r="C58" s="48">
        <v>1211</v>
      </c>
      <c r="D58" s="41">
        <v>0</v>
      </c>
      <c r="E58" s="30">
        <v>427824.57</v>
      </c>
      <c r="F58" s="30">
        <v>101687.11</v>
      </c>
      <c r="G58" s="29">
        <f t="shared" si="1"/>
        <v>-326137.46000000002</v>
      </c>
      <c r="H58" s="38">
        <f t="shared" si="2"/>
        <v>23.768412833325584</v>
      </c>
      <c r="I58" s="15">
        <f t="shared" si="4"/>
        <v>101687.11</v>
      </c>
    </row>
    <row r="59" spans="1:11" ht="15" x14ac:dyDescent="0.25">
      <c r="A59" s="11" t="s">
        <v>3</v>
      </c>
      <c r="B59" s="12" t="s">
        <v>0</v>
      </c>
      <c r="C59" s="48">
        <v>1211</v>
      </c>
      <c r="D59" s="41">
        <v>0</v>
      </c>
      <c r="E59" s="30">
        <v>25146.27</v>
      </c>
      <c r="F59" s="30">
        <v>2033.72</v>
      </c>
      <c r="G59" s="29">
        <f t="shared" si="1"/>
        <v>-23112.55</v>
      </c>
      <c r="H59" s="38">
        <f t="shared" si="2"/>
        <v>8.0875612963672143</v>
      </c>
      <c r="I59" s="15">
        <f t="shared" si="4"/>
        <v>2033.72</v>
      </c>
    </row>
    <row r="60" spans="1:11" ht="15" x14ac:dyDescent="0.25">
      <c r="A60" s="11"/>
      <c r="B60" s="28" t="s">
        <v>1</v>
      </c>
      <c r="C60" s="48">
        <v>0</v>
      </c>
      <c r="D60" s="41">
        <v>0</v>
      </c>
      <c r="E60" s="30">
        <v>402678.3</v>
      </c>
      <c r="F60" s="30">
        <v>99653.39</v>
      </c>
      <c r="G60" s="29">
        <f t="shared" si="1"/>
        <v>-303024.90999999997</v>
      </c>
      <c r="H60" s="38">
        <f t="shared" si="2"/>
        <v>24.747643466260786</v>
      </c>
      <c r="I60" s="15">
        <f t="shared" si="4"/>
        <v>99653.39</v>
      </c>
    </row>
    <row r="61" spans="1:11" ht="60" x14ac:dyDescent="0.25">
      <c r="A61" s="11">
        <v>20</v>
      </c>
      <c r="B61" s="12" t="s">
        <v>9</v>
      </c>
      <c r="C61" s="48">
        <v>29696.400000000001</v>
      </c>
      <c r="D61" s="41">
        <v>5187.2020000000002</v>
      </c>
      <c r="E61" s="30">
        <v>46059.360000000001</v>
      </c>
      <c r="F61" s="30">
        <v>7451.8</v>
      </c>
      <c r="G61" s="29">
        <f t="shared" si="1"/>
        <v>-38607.56</v>
      </c>
      <c r="H61" s="38">
        <f t="shared" si="2"/>
        <v>16.178687676077132</v>
      </c>
      <c r="I61" s="15">
        <f t="shared" si="4"/>
        <v>2264.598</v>
      </c>
    </row>
    <row r="62" spans="1:11" ht="15" x14ac:dyDescent="0.25">
      <c r="A62" s="11" t="s">
        <v>3</v>
      </c>
      <c r="B62" s="12" t="s">
        <v>0</v>
      </c>
      <c r="C62" s="48">
        <v>29696.400000000001</v>
      </c>
      <c r="D62" s="41">
        <v>5187.2020000000002</v>
      </c>
      <c r="E62" s="30">
        <v>46059.360000000001</v>
      </c>
      <c r="F62" s="30">
        <v>7451.8</v>
      </c>
      <c r="G62" s="29">
        <f t="shared" si="1"/>
        <v>-38607.56</v>
      </c>
      <c r="H62" s="38">
        <f t="shared" si="2"/>
        <v>16.178687676077132</v>
      </c>
      <c r="I62" s="15">
        <f t="shared" si="4"/>
        <v>2264.598</v>
      </c>
    </row>
    <row r="63" spans="1:11" ht="15" x14ac:dyDescent="0.25">
      <c r="A63" s="11" t="s">
        <v>3</v>
      </c>
      <c r="B63" s="12" t="s">
        <v>1</v>
      </c>
      <c r="C63" s="48">
        <v>0</v>
      </c>
      <c r="D63" s="41">
        <v>0</v>
      </c>
      <c r="E63" s="30">
        <v>0</v>
      </c>
      <c r="F63" s="30">
        <v>0</v>
      </c>
      <c r="G63" s="29">
        <f t="shared" si="1"/>
        <v>0</v>
      </c>
      <c r="H63" s="38" t="e">
        <f t="shared" si="2"/>
        <v>#DIV/0!</v>
      </c>
      <c r="I63" s="15">
        <f t="shared" si="4"/>
        <v>0</v>
      </c>
    </row>
    <row r="64" spans="1:11" ht="60" x14ac:dyDescent="0.25">
      <c r="A64" s="11">
        <v>21</v>
      </c>
      <c r="B64" s="12" t="s">
        <v>8</v>
      </c>
      <c r="C64" s="48">
        <v>164745.875</v>
      </c>
      <c r="D64" s="41">
        <v>38221.103000000003</v>
      </c>
      <c r="E64" s="30">
        <v>402671.5</v>
      </c>
      <c r="F64" s="30">
        <v>109422.7</v>
      </c>
      <c r="G64" s="29">
        <f t="shared" si="1"/>
        <v>-293248.8</v>
      </c>
      <c r="H64" s="38">
        <f t="shared" si="2"/>
        <v>27.174185409198316</v>
      </c>
      <c r="I64" s="15">
        <f t="shared" si="4"/>
        <v>71201.596999999994</v>
      </c>
      <c r="K64" s="25"/>
    </row>
    <row r="65" spans="1:11" ht="15" x14ac:dyDescent="0.25">
      <c r="A65" s="11" t="s">
        <v>3</v>
      </c>
      <c r="B65" s="12" t="s">
        <v>0</v>
      </c>
      <c r="C65" s="48">
        <v>144125.4</v>
      </c>
      <c r="D65" s="41">
        <v>37484.036999999997</v>
      </c>
      <c r="E65" s="30">
        <v>396952.2</v>
      </c>
      <c r="F65" s="30">
        <v>108311.26</v>
      </c>
      <c r="G65" s="29">
        <f t="shared" si="1"/>
        <v>-288640.94</v>
      </c>
      <c r="H65" s="38">
        <f t="shared" si="2"/>
        <v>27.285718532357293</v>
      </c>
      <c r="I65" s="15">
        <f t="shared" si="4"/>
        <v>70827.222999999998</v>
      </c>
    </row>
    <row r="66" spans="1:11" ht="15" x14ac:dyDescent="0.25">
      <c r="A66" s="11" t="s">
        <v>3</v>
      </c>
      <c r="B66" s="12" t="s">
        <v>1</v>
      </c>
      <c r="C66" s="48">
        <v>20620.474999999999</v>
      </c>
      <c r="D66" s="41">
        <v>737.06600000000003</v>
      </c>
      <c r="E66" s="30">
        <v>5719.3</v>
      </c>
      <c r="F66" s="30">
        <v>1111.44</v>
      </c>
      <c r="G66" s="29">
        <f t="shared" si="1"/>
        <v>-4607.8600000000006</v>
      </c>
      <c r="H66" s="38">
        <f t="shared" si="2"/>
        <v>19.433147413144965</v>
      </c>
      <c r="I66" s="15">
        <f t="shared" si="4"/>
        <v>374.37400000000002</v>
      </c>
    </row>
    <row r="67" spans="1:11" ht="45" x14ac:dyDescent="0.25">
      <c r="A67" s="11">
        <v>22</v>
      </c>
      <c r="B67" s="12" t="s">
        <v>7</v>
      </c>
      <c r="C67" s="48">
        <v>174724.38200000001</v>
      </c>
      <c r="D67" s="41">
        <v>23161.45</v>
      </c>
      <c r="E67" s="30">
        <v>466262.47</v>
      </c>
      <c r="F67" s="30">
        <v>111274.7</v>
      </c>
      <c r="G67" s="29">
        <f t="shared" si="1"/>
        <v>-354987.76999999996</v>
      </c>
      <c r="H67" s="38">
        <f t="shared" si="2"/>
        <v>23.86524911601828</v>
      </c>
      <c r="I67" s="15">
        <f t="shared" si="4"/>
        <v>88113.25</v>
      </c>
      <c r="K67" s="25"/>
    </row>
    <row r="68" spans="1:11" ht="15" x14ac:dyDescent="0.25">
      <c r="A68" s="11" t="s">
        <v>3</v>
      </c>
      <c r="B68" s="12" t="s">
        <v>0</v>
      </c>
      <c r="C68" s="48">
        <v>132639</v>
      </c>
      <c r="D68" s="41">
        <v>22381.172999999999</v>
      </c>
      <c r="E68" s="30">
        <v>460304.27</v>
      </c>
      <c r="F68" s="30">
        <v>110038.46</v>
      </c>
      <c r="G68" s="29">
        <f t="shared" si="1"/>
        <v>-350265.81</v>
      </c>
      <c r="H68" s="38">
        <f t="shared" si="2"/>
        <v>23.905591838198678</v>
      </c>
      <c r="I68" s="15">
        <f t="shared" si="4"/>
        <v>87657.287000000011</v>
      </c>
    </row>
    <row r="69" spans="1:11" ht="15" x14ac:dyDescent="0.25">
      <c r="A69" s="11" t="s">
        <v>3</v>
      </c>
      <c r="B69" s="12" t="s">
        <v>1</v>
      </c>
      <c r="C69" s="48">
        <v>42085.381999999998</v>
      </c>
      <c r="D69" s="41">
        <v>780.27599999999995</v>
      </c>
      <c r="E69" s="30">
        <v>5958.2</v>
      </c>
      <c r="F69" s="30">
        <v>1236.24</v>
      </c>
      <c r="G69" s="29">
        <f t="shared" si="1"/>
        <v>-4721.96</v>
      </c>
      <c r="H69" s="38">
        <f t="shared" si="2"/>
        <v>20.748548219260851</v>
      </c>
      <c r="I69" s="15">
        <f t="shared" si="4"/>
        <v>455.96400000000006</v>
      </c>
    </row>
    <row r="70" spans="1:11" ht="60" x14ac:dyDescent="0.25">
      <c r="A70" s="11">
        <v>23</v>
      </c>
      <c r="B70" s="12" t="s">
        <v>6</v>
      </c>
      <c r="C70" s="48">
        <v>623034.53599999996</v>
      </c>
      <c r="D70" s="41">
        <v>13331.382</v>
      </c>
      <c r="E70" s="30">
        <v>153549.76999999999</v>
      </c>
      <c r="F70" s="30">
        <v>8</v>
      </c>
      <c r="G70" s="29">
        <f t="shared" si="1"/>
        <v>-153541.76999999999</v>
      </c>
      <c r="H70" s="38">
        <f t="shared" si="2"/>
        <v>5.2100371104430833E-3</v>
      </c>
      <c r="I70" s="15">
        <f t="shared" si="4"/>
        <v>-13323.382</v>
      </c>
    </row>
    <row r="71" spans="1:11" ht="15" x14ac:dyDescent="0.25">
      <c r="A71" s="11" t="s">
        <v>3</v>
      </c>
      <c r="B71" s="12" t="s">
        <v>0</v>
      </c>
      <c r="C71" s="48">
        <v>49181.279000000002</v>
      </c>
      <c r="D71" s="41">
        <v>5532.3980000000001</v>
      </c>
      <c r="E71" s="30">
        <v>68643.899999999994</v>
      </c>
      <c r="F71" s="30">
        <v>8</v>
      </c>
      <c r="G71" s="29">
        <f t="shared" si="1"/>
        <v>-68635.899999999994</v>
      </c>
      <c r="H71" s="38">
        <f t="shared" si="2"/>
        <v>1.1654349476064153E-2</v>
      </c>
      <c r="I71" s="15">
        <f t="shared" si="4"/>
        <v>-5524.3980000000001</v>
      </c>
    </row>
    <row r="72" spans="1:11" ht="15" x14ac:dyDescent="0.25">
      <c r="A72" s="11" t="s">
        <v>3</v>
      </c>
      <c r="B72" s="12" t="s">
        <v>1</v>
      </c>
      <c r="C72" s="48">
        <v>573853.25699999998</v>
      </c>
      <c r="D72" s="41">
        <v>7798.9830000000002</v>
      </c>
      <c r="E72" s="30">
        <v>84905.87</v>
      </c>
      <c r="F72" s="30">
        <v>0</v>
      </c>
      <c r="G72" s="29">
        <f t="shared" ref="G72:G85" si="5">F72-E72</f>
        <v>-84905.87</v>
      </c>
      <c r="H72" s="38">
        <f t="shared" ref="H72:H85" si="6">F72/E72*100</f>
        <v>0</v>
      </c>
      <c r="I72" s="15">
        <f t="shared" ref="I72:I85" si="7">F72-D72</f>
        <v>-7798.9830000000002</v>
      </c>
    </row>
    <row r="73" spans="1:11" ht="60" x14ac:dyDescent="0.25">
      <c r="A73" s="11">
        <v>24</v>
      </c>
      <c r="B73" s="12" t="s">
        <v>5</v>
      </c>
      <c r="C73" s="48">
        <v>1744958.706</v>
      </c>
      <c r="D73" s="41">
        <v>54088.016000000003</v>
      </c>
      <c r="E73" s="30">
        <v>568631.19999999995</v>
      </c>
      <c r="F73" s="30">
        <v>0</v>
      </c>
      <c r="G73" s="29">
        <f t="shared" si="5"/>
        <v>-568631.19999999995</v>
      </c>
      <c r="H73" s="38">
        <f t="shared" si="6"/>
        <v>0</v>
      </c>
      <c r="I73" s="15">
        <f t="shared" si="7"/>
        <v>-54088.016000000003</v>
      </c>
      <c r="K73" s="25"/>
    </row>
    <row r="74" spans="1:11" ht="15" x14ac:dyDescent="0.25">
      <c r="A74" s="11" t="s">
        <v>3</v>
      </c>
      <c r="B74" s="12" t="s">
        <v>0</v>
      </c>
      <c r="C74" s="48">
        <v>168252.20600000001</v>
      </c>
      <c r="D74" s="41">
        <v>54088.016000000003</v>
      </c>
      <c r="E74" s="30">
        <v>209614</v>
      </c>
      <c r="F74" s="30">
        <v>0</v>
      </c>
      <c r="G74" s="29">
        <f t="shared" si="5"/>
        <v>-209614</v>
      </c>
      <c r="H74" s="38">
        <f t="shared" si="6"/>
        <v>0</v>
      </c>
      <c r="I74" s="15">
        <f t="shared" si="7"/>
        <v>-54088.016000000003</v>
      </c>
    </row>
    <row r="75" spans="1:11" ht="15" x14ac:dyDescent="0.25">
      <c r="A75" s="11" t="s">
        <v>3</v>
      </c>
      <c r="B75" s="12" t="s">
        <v>1</v>
      </c>
      <c r="C75" s="48">
        <v>1576706.5</v>
      </c>
      <c r="D75" s="41">
        <v>0</v>
      </c>
      <c r="E75" s="30">
        <v>359017.2</v>
      </c>
      <c r="F75" s="30">
        <v>0</v>
      </c>
      <c r="G75" s="29">
        <f t="shared" si="5"/>
        <v>-359017.2</v>
      </c>
      <c r="H75" s="38">
        <f t="shared" si="6"/>
        <v>0</v>
      </c>
      <c r="I75" s="15">
        <f t="shared" si="7"/>
        <v>0</v>
      </c>
    </row>
    <row r="76" spans="1:11" ht="49.5" customHeight="1" x14ac:dyDescent="0.25">
      <c r="A76" s="11">
        <v>25</v>
      </c>
      <c r="B76" s="36" t="s">
        <v>39</v>
      </c>
      <c r="C76" s="48">
        <v>0</v>
      </c>
      <c r="D76" s="41">
        <v>0</v>
      </c>
      <c r="E76" s="30">
        <v>1564</v>
      </c>
      <c r="F76" s="30">
        <v>19.59</v>
      </c>
      <c r="G76" s="29">
        <f t="shared" si="5"/>
        <v>-1544.41</v>
      </c>
      <c r="H76" s="38">
        <f t="shared" si="6"/>
        <v>1.2525575447570332</v>
      </c>
      <c r="I76" s="15">
        <f t="shared" si="7"/>
        <v>19.59</v>
      </c>
    </row>
    <row r="77" spans="1:11" ht="15" x14ac:dyDescent="0.25">
      <c r="A77" s="11"/>
      <c r="B77" s="28" t="s">
        <v>0</v>
      </c>
      <c r="C77" s="48">
        <v>0</v>
      </c>
      <c r="D77" s="41">
        <v>0</v>
      </c>
      <c r="E77" s="30">
        <v>1564</v>
      </c>
      <c r="F77" s="30">
        <v>19.59</v>
      </c>
      <c r="G77" s="29">
        <f t="shared" si="5"/>
        <v>-1544.41</v>
      </c>
      <c r="H77" s="38">
        <f t="shared" si="6"/>
        <v>1.2525575447570332</v>
      </c>
      <c r="I77" s="15">
        <f t="shared" si="7"/>
        <v>19.59</v>
      </c>
    </row>
    <row r="78" spans="1:11" ht="63.75" customHeight="1" x14ac:dyDescent="0.25">
      <c r="A78" s="11">
        <v>26</v>
      </c>
      <c r="B78" s="12" t="s">
        <v>4</v>
      </c>
      <c r="C78" s="48">
        <v>15967.491</v>
      </c>
      <c r="D78" s="41">
        <v>1773.4359999999999</v>
      </c>
      <c r="E78" s="30">
        <v>58816.39</v>
      </c>
      <c r="F78" s="30">
        <v>10528.57</v>
      </c>
      <c r="G78" s="29">
        <f t="shared" si="5"/>
        <v>-48287.82</v>
      </c>
      <c r="H78" s="38">
        <f t="shared" si="6"/>
        <v>17.900741613009572</v>
      </c>
      <c r="I78" s="15">
        <f t="shared" si="7"/>
        <v>8755.134</v>
      </c>
    </row>
    <row r="79" spans="1:11" ht="15" x14ac:dyDescent="0.25">
      <c r="A79" s="11" t="s">
        <v>3</v>
      </c>
      <c r="B79" s="12" t="s">
        <v>0</v>
      </c>
      <c r="C79" s="51">
        <v>15967.491</v>
      </c>
      <c r="D79" s="43">
        <v>1773.4359999999999</v>
      </c>
      <c r="E79" s="30">
        <v>35456.39</v>
      </c>
      <c r="F79" s="30">
        <v>8278.57</v>
      </c>
      <c r="G79" s="29">
        <f t="shared" si="5"/>
        <v>-27177.82</v>
      </c>
      <c r="H79" s="38">
        <f t="shared" si="6"/>
        <v>23.348598094729891</v>
      </c>
      <c r="I79" s="15">
        <f t="shared" si="7"/>
        <v>6505.134</v>
      </c>
    </row>
    <row r="80" spans="1:11" ht="15" x14ac:dyDescent="0.25">
      <c r="A80" s="11"/>
      <c r="B80" s="12" t="s">
        <v>1</v>
      </c>
      <c r="C80" s="51">
        <v>0</v>
      </c>
      <c r="D80" s="43">
        <v>0</v>
      </c>
      <c r="E80" s="30">
        <v>23360</v>
      </c>
      <c r="F80" s="30">
        <v>2250</v>
      </c>
      <c r="G80" s="29">
        <f t="shared" si="5"/>
        <v>-21110</v>
      </c>
      <c r="H80" s="38">
        <f t="shared" si="6"/>
        <v>9.631849315068493</v>
      </c>
      <c r="I80" s="15">
        <f t="shared" si="7"/>
        <v>2250</v>
      </c>
    </row>
    <row r="81" spans="1:11" ht="45" x14ac:dyDescent="0.25">
      <c r="A81" s="11">
        <v>27</v>
      </c>
      <c r="B81" s="28" t="s">
        <v>40</v>
      </c>
      <c r="C81" s="51">
        <v>0</v>
      </c>
      <c r="D81" s="43">
        <v>0</v>
      </c>
      <c r="E81" s="30">
        <v>1341.89</v>
      </c>
      <c r="F81" s="30">
        <v>93.58</v>
      </c>
      <c r="G81" s="29">
        <f t="shared" si="5"/>
        <v>-1248.3100000000002</v>
      </c>
      <c r="H81" s="38">
        <f t="shared" si="6"/>
        <v>6.9737459851403614</v>
      </c>
      <c r="I81" s="15">
        <f t="shared" si="7"/>
        <v>93.58</v>
      </c>
    </row>
    <row r="82" spans="1:11" ht="15" x14ac:dyDescent="0.25">
      <c r="A82" s="11"/>
      <c r="B82" s="28" t="s">
        <v>0</v>
      </c>
      <c r="C82" s="48">
        <v>0</v>
      </c>
      <c r="D82" s="41">
        <v>0</v>
      </c>
      <c r="E82" s="30">
        <v>1341.89</v>
      </c>
      <c r="F82" s="30">
        <v>93.58</v>
      </c>
      <c r="G82" s="29">
        <f t="shared" si="5"/>
        <v>-1248.3100000000002</v>
      </c>
      <c r="H82" s="38">
        <f t="shared" si="6"/>
        <v>6.9737459851403614</v>
      </c>
      <c r="I82" s="15">
        <f t="shared" si="7"/>
        <v>93.58</v>
      </c>
    </row>
    <row r="83" spans="1:11" ht="30" x14ac:dyDescent="0.25">
      <c r="A83" s="31"/>
      <c r="B83" s="32" t="s">
        <v>2</v>
      </c>
      <c r="C83" s="44">
        <f>C78+C73+C70+C67+C64+C61+C58+C55+C52+C49+C47+C45+C42+C39+C36+C33+C30+C27+C24+C22+C19+C16+C13+C10+C7</f>
        <v>19083865.786000002</v>
      </c>
      <c r="D83" s="44">
        <f t="shared" ref="D83" si="8">D78+D73+D70+D67+D64+D61+D58+D55+D52+D49+D47+D45+D42+D39+D36+D33+D30+D27+D24+D22+D19+D16+D13+D10+D7</f>
        <v>3235805.1180000002</v>
      </c>
      <c r="E83" s="35">
        <f>E78+E73+E70+E67+E64+E61+E58+E55+E52+E49+E47+E45+E42+E39+E36+E33+E30+E27+E24+E22+E19+E16+E13+E10+E7+E76+E81</f>
        <v>23335163.52</v>
      </c>
      <c r="F83" s="35">
        <f>F78+F73+F70+F67+F64+F61+F58+F55+F52+F49+F47+F45+F42+F39+F36+F33+F30+F27+F24+F22+F19+F16+F13+F10+F7+F76+F81</f>
        <v>4420423.0999999996</v>
      </c>
      <c r="G83" s="37">
        <f t="shared" si="5"/>
        <v>-18914740.420000002</v>
      </c>
      <c r="H83" s="38">
        <f t="shared" si="6"/>
        <v>18.943184590120239</v>
      </c>
      <c r="I83" s="18">
        <f>F83-D83</f>
        <v>1184617.9819999994</v>
      </c>
      <c r="K83" s="25"/>
    </row>
    <row r="84" spans="1:11" ht="15" x14ac:dyDescent="0.25">
      <c r="A84" s="13"/>
      <c r="B84" s="12" t="s">
        <v>0</v>
      </c>
      <c r="C84" s="45">
        <f>C79+C74+C71+C68+C65+C62+C59+C56+C53+C50+C48+C46+C43+C40+C37+C34+C31+C28+C25+C23+C20+C17+C14+C11+C8</f>
        <v>6636041.597000001</v>
      </c>
      <c r="D84" s="45">
        <f t="shared" ref="D84" si="9">D79+D74+D71+D68+D65+D62+D59+D56+D53+D50+D48+D46+D43+D40+D37+D34+D31+D28+D25+D23+D20+D17+D14+D11+D8</f>
        <v>1524529.7259999998</v>
      </c>
      <c r="E84" s="35">
        <f>E79+E74+E71+E68+E65+E62+E59+E56+E53+E50+E48+E46+E43+E40+E37+E34+E31+E28+E25+E23+E20+E17+E14+E11+E8+E77+E82</f>
        <v>8212260.6299999999</v>
      </c>
      <c r="F84" s="35">
        <f>F79+F74+F71+F68+F65+F62+F59+F56+F53+F50+F48+F46+F43+F40+F37+F34+F31+F28+F25+F23+F20+F17+F14+F11+F8+F77+F82</f>
        <v>2051341.4400000002</v>
      </c>
      <c r="G84" s="37">
        <f t="shared" si="5"/>
        <v>-6160919.1899999995</v>
      </c>
      <c r="H84" s="38">
        <f t="shared" si="6"/>
        <v>24.979010438444892</v>
      </c>
      <c r="I84" s="18">
        <f t="shared" si="7"/>
        <v>526811.71400000039</v>
      </c>
      <c r="K84" s="17"/>
    </row>
    <row r="85" spans="1:11" ht="15" x14ac:dyDescent="0.25">
      <c r="A85" s="13"/>
      <c r="B85" s="12" t="s">
        <v>1</v>
      </c>
      <c r="C85" s="45">
        <f>C75+C72+C69+C66+C63+C54+C51+C44+C41+C38+C32+C29+C26++C21+C18+C15+C12+C9</f>
        <v>12447824.188000001</v>
      </c>
      <c r="D85" s="45">
        <f>D75+D72+D69+D66+D63+D54+D51+D44+D41+D38+D32+D29+D26++D21+D18+D15+D12+D9</f>
        <v>1711275.38509</v>
      </c>
      <c r="E85" s="35">
        <f>E9+E12+E15+E18+E21+E26+E29+E32+E35+E38+E41+E44+E51+E54+E60+E63+E66+E69+E72+E75+E80</f>
        <v>15122902.890000001</v>
      </c>
      <c r="F85" s="35">
        <f>F9+F12+F15+F18+F21+F26+F29+F32+F35+F38+F41+F44+F51+F54+F60+F63+F66+F69+F72+F75+F80</f>
        <v>2369081.6600000006</v>
      </c>
      <c r="G85" s="37">
        <f t="shared" si="5"/>
        <v>-12753821.23</v>
      </c>
      <c r="H85" s="38">
        <f t="shared" si="6"/>
        <v>15.665521872566893</v>
      </c>
      <c r="I85" s="18">
        <f t="shared" si="7"/>
        <v>657806.27491000062</v>
      </c>
    </row>
    <row r="86" spans="1:11" x14ac:dyDescent="0.2">
      <c r="A86" s="2"/>
      <c r="B86" s="2"/>
      <c r="C86" s="22"/>
      <c r="D86" s="1"/>
    </row>
    <row r="89" spans="1:11" x14ac:dyDescent="0.2">
      <c r="E89" s="27"/>
    </row>
  </sheetData>
  <mergeCells count="5">
    <mergeCell ref="A1:I1"/>
    <mergeCell ref="B2:I2"/>
    <mergeCell ref="C4:D4"/>
    <mergeCell ref="E4:H4"/>
    <mergeCell ref="I4:I5"/>
  </mergeCells>
  <pageMargins left="0.70866141732283472" right="0.70866141732283472" top="0.74803149606299213" bottom="0.74803149606299213" header="0.31496062992125984" footer="0.31496062992125984"/>
  <pageSetup paperSize="9" scale="81" fitToHeight="10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01.04.2022</vt:lpstr>
      <vt:lpstr>'на 01.04.2022'!Заголовки_для_печати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Наиля Закировна</dc:creator>
  <cp:lastModifiedBy>Фаренник Ольга Викторовна</cp:lastModifiedBy>
  <cp:lastPrinted>2023-04-17T10:33:23Z</cp:lastPrinted>
  <dcterms:created xsi:type="dcterms:W3CDTF">2021-01-26T10:00:04Z</dcterms:created>
  <dcterms:modified xsi:type="dcterms:W3CDTF">2023-04-17T11:41:22Z</dcterms:modified>
</cp:coreProperties>
</file>