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4 на декабрь 2022\"/>
    </mc:Choice>
  </mc:AlternateContent>
  <bookViews>
    <workbookView xWindow="120" yWindow="75" windowWidth="28620" windowHeight="12525"/>
  </bookViews>
  <sheets>
    <sheet name="01.02.2022" sheetId="1" r:id="rId1"/>
  </sheets>
  <calcPr calcId="152511" calcOnSave="0"/>
</workbook>
</file>

<file path=xl/calcChain.xml><?xml version="1.0" encoding="utf-8"?>
<calcChain xmlns="http://schemas.openxmlformats.org/spreadsheetml/2006/main">
  <c r="E15" i="1" l="1"/>
  <c r="G6" i="1" l="1"/>
  <c r="H14" i="1"/>
  <c r="F14" i="1"/>
  <c r="E23" i="1"/>
  <c r="D6" i="1"/>
  <c r="D15" i="1"/>
  <c r="D23" i="1"/>
  <c r="D5" i="1" l="1"/>
  <c r="D32" i="1" s="1"/>
  <c r="G23" i="1" l="1"/>
  <c r="C23" i="1"/>
  <c r="G15" i="1"/>
  <c r="G5" i="1" s="1"/>
  <c r="C15" i="1"/>
  <c r="E6" i="1"/>
  <c r="C6" i="1"/>
  <c r="E5" i="1" l="1"/>
  <c r="C5" i="1"/>
  <c r="C32" i="1" s="1"/>
  <c r="E32" i="1" l="1"/>
  <c r="G32" i="1"/>
  <c r="I9" i="1" l="1"/>
  <c r="I17" i="1"/>
  <c r="I29" i="1"/>
  <c r="I19" i="1"/>
  <c r="F20" i="1"/>
  <c r="H20" i="1" s="1"/>
  <c r="F26" i="1"/>
  <c r="H26" i="1" s="1"/>
  <c r="I26" i="1"/>
  <c r="F9" i="1"/>
  <c r="H9" i="1" s="1"/>
  <c r="I8" i="1"/>
  <c r="F11" i="1"/>
  <c r="H11" i="1" s="1"/>
  <c r="I11" i="1"/>
  <c r="I25" i="1"/>
  <c r="F25" i="1"/>
  <c r="H25" i="1" s="1"/>
  <c r="I24" i="1"/>
  <c r="F19" i="1"/>
  <c r="H19" i="1" s="1"/>
  <c r="I15" i="1"/>
  <c r="I12" i="1"/>
  <c r="I18" i="1"/>
  <c r="F8" i="1"/>
  <c r="H8" i="1" s="1"/>
  <c r="I10" i="1"/>
  <c r="F10" i="1"/>
  <c r="H10" i="1" s="1"/>
  <c r="I28" i="1"/>
  <c r="I32" i="1"/>
  <c r="F28" i="1"/>
  <c r="H28" i="1" s="1"/>
  <c r="F17" i="1"/>
  <c r="H17" i="1" s="1"/>
  <c r="F29" i="1"/>
  <c r="H29" i="1" s="1"/>
  <c r="F12" i="1"/>
  <c r="H12" i="1" s="1"/>
  <c r="F18" i="1"/>
  <c r="H18" i="1" s="1"/>
  <c r="I22" i="1"/>
  <c r="F22" i="1"/>
  <c r="H22" i="1" s="1"/>
  <c r="I5" i="1"/>
  <c r="F21" i="1"/>
  <c r="H21" i="1" s="1"/>
  <c r="I21" i="1"/>
  <c r="I16" i="1"/>
  <c r="F16" i="1"/>
  <c r="H16" i="1" s="1"/>
  <c r="I6" i="1"/>
  <c r="F13" i="1"/>
  <c r="H13" i="1" s="1"/>
  <c r="I13" i="1"/>
  <c r="F24" i="1"/>
  <c r="I23" i="1"/>
  <c r="I7" i="1"/>
  <c r="F7" i="1"/>
  <c r="H7" i="1" s="1"/>
  <c r="F27" i="1"/>
  <c r="H27" i="1" s="1"/>
  <c r="I27" i="1"/>
  <c r="F31" i="1"/>
  <c r="H31" i="1" s="1"/>
  <c r="F30" i="1"/>
  <c r="H30" i="1" s="1"/>
  <c r="F23" i="1" l="1"/>
  <c r="H23" i="1" s="1"/>
  <c r="F6" i="1"/>
  <c r="H24" i="1"/>
  <c r="F15" i="1"/>
  <c r="H15" i="1" s="1"/>
  <c r="H6" i="1" l="1"/>
  <c r="F5" i="1"/>
  <c r="H5" i="1"/>
  <c r="F32" i="1"/>
  <c r="H32" i="1" s="1"/>
</calcChain>
</file>

<file path=xl/sharedStrings.xml><?xml version="1.0" encoding="utf-8"?>
<sst xmlns="http://schemas.openxmlformats.org/spreadsheetml/2006/main" count="78" uniqueCount="76">
  <si>
    <t>(тыс. руб.)</t>
  </si>
  <si>
    <t>Наименование  показателя</t>
  </si>
  <si>
    <t>Код дохода</t>
  </si>
  <si>
    <t>Отклонение</t>
  </si>
  <si>
    <t>% исполнения бюджета</t>
  </si>
  <si>
    <t>4</t>
  </si>
  <si>
    <t>5</t>
  </si>
  <si>
    <t>6 (гр.4+гр.5)</t>
  </si>
  <si>
    <t>7</t>
  </si>
  <si>
    <t>8 (гр.7-гр.6)</t>
  </si>
  <si>
    <t>9 (гр.7/гр.4)х100</t>
  </si>
  <si>
    <t>НАЛОГОВЫЕ И НЕНАЛОГОВЫЕ ДОХОДЫ</t>
  </si>
  <si>
    <t>000 1 00 00000 00 0000 000</t>
  </si>
  <si>
    <t>НАЛОГОВЫЕ ДОХОДЫ</t>
  </si>
  <si>
    <t>Налог на доходы физических лиц</t>
  </si>
  <si>
    <t>000 1 01 02000 01 0000 110</t>
  </si>
  <si>
    <t>Доходы от уплаты акцизов</t>
  </si>
  <si>
    <t>000 1 03 02000 01 0000 110</t>
  </si>
  <si>
    <t>Налоги на совокупный доход</t>
  </si>
  <si>
    <t>000 1 05 00000 00 0000 000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</si>
  <si>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</si>
  <si>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000 1 06 01000 00 0000 110</t>
  </si>
  <si>
    <t>Земельный налог</t>
  </si>
  <si>
    <t>000 1 06 06000 00 0000 110</t>
  </si>
  <si>
    <t>Налоги, сборы и регулярные платежи за пользование природными ресурсами</t>
  </si>
  <si>
    <t>000 1 07 00000 00 0000 000</t>
  </si>
  <si>
    <t>Государственная пошлина</t>
  </si>
  <si>
    <t>000 1 08 00000 00 0000 000</t>
  </si>
  <si>
    <t xml:space="preserve"> -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</si>
  <si>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</si>
  <si>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</si>
  <si>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</si>
  <si>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</si>
  <si>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</si>
  <si>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</si>
  <si>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</si>
  <si>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</si>
  <si>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</si>
  <si>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 xml:space="preserve">Административные платежи и сборы </t>
  </si>
  <si>
    <t>000 1 15 00000 00 0000 000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</si>
  <si>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</si>
  <si>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</si>
  <si>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</si>
  <si>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</si>
  <si>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</si>
  <si>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</si>
  <si>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Дотации бюджетам бюджетной системы Российской Федерации</t>
  </si>
  <si>
    <t>000 2 02 10000 00 0000 150</t>
  </si>
  <si>
    <t>xcv890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</si>
  <si>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</si>
  <si>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>000 2 02 20000 00 0000 150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</si>
  <si>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</si>
  <si>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000 2 02 30000 00 0000 150</t>
  </si>
  <si>
    <t>Иные  межбюджетные трансферты</t>
  </si>
  <si>
    <t>000 2 02 40000 00 0000 150</t>
  </si>
  <si>
    <t>Безвозмездные поступления от негосударственных организаций</t>
  </si>
  <si>
    <t>000 2 04 00000 00 0000 000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</si>
  <si>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</si>
  <si>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</si>
  <si>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</si>
  <si>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</si>
  <si>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</si>
  <si>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</si>
  <si>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ВСЕГО ДОХОДОВ</t>
  </si>
  <si>
    <t>Начальник финансового управления</t>
  </si>
  <si>
    <t>администрации города Оренбурга</t>
  </si>
  <si>
    <t>О.И. Анисимова</t>
  </si>
  <si>
    <t>Принятый годовой бюджет           на 2022 год</t>
  </si>
  <si>
    <t>Уточненный
годовой бюджет                                                                               на 2022 год</t>
  </si>
  <si>
    <t>Задолженность и перерасчеты по отмененным налогам, сборам и иным обязательным платежам</t>
  </si>
  <si>
    <t>000 1 09 00000 00 0000 000</t>
  </si>
  <si>
    <t>Факт на 01.11.2022</t>
  </si>
  <si>
    <t>Сведения об исполнении бюджета города Оренбурга по доходам на 01.11.2022</t>
  </si>
  <si>
    <t>Уточнение бюджета на ОГС 12.2022</t>
  </si>
  <si>
    <t>ИТОГО        годовой бюджет с учетом уточнения               на ОГС 12.2022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</si>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</sst>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0" fontId="18" fillId="0" borderId="0"/>
  </cellStyleXfs>
  <cellXfs count="52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vertical="center" wrapText="1"/>
    </xf>
    <xf numFmtId="0" fontId="9" fillId="0" borderId="3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4" fillId="0" borderId="3" xfId="0" applyNumberFormat="1" applyFont="1" applyBorder="1" applyAlignment="1">
      <alignment horizontal="left" vertical="center" wrapText="1"/>
    </xf>
    <xf numFmtId="1" fontId="12" fillId="0" borderId="3" xfId="0" applyNumberFormat="1" applyFont="1" applyBorder="1" applyAlignment="1">
      <alignment horizontal="center" vertical="center"/>
    </xf>
    <xf numFmtId="3" fontId="4" fillId="0" borderId="3" xfId="1" applyNumberFormat="1" applyFont="1" applyBorder="1" applyAlignment="1">
      <alignment horizontal="right" vertical="center" wrapText="1"/>
    </xf>
    <xf numFmtId="3" fontId="14" fillId="0" borderId="3" xfId="2" applyNumberFormat="1" applyFont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14" fillId="0" borderId="3" xfId="2" applyNumberFormat="1" applyFont="1" applyFill="1" applyBorder="1" applyAlignment="1">
      <alignment horizontal="right" vertical="center" wrapText="1"/>
    </xf>
    <xf numFmtId="3" fontId="15" fillId="0" borderId="3" xfId="0" applyNumberFormat="1" applyFont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horizontal="right" vertical="center" wrapText="1"/>
    </xf>
    <xf numFmtId="0" fontId="4" fillId="0" borderId="3" xfId="0" applyNumberFormat="1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right" vertical="center" wrapText="1"/>
    </xf>
    <xf numFmtId="3" fontId="14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6" fillId="0" borderId="0" xfId="0" applyFont="1" applyAlignment="1">
      <alignment horizontal="left" wrapText="1"/>
    </xf>
    <xf numFmtId="4" fontId="16" fillId="0" borderId="0" xfId="0" applyNumberFormat="1" applyFont="1" applyAlignment="1">
      <alignment horizontal="right" wrapText="1"/>
    </xf>
    <xf numFmtId="4" fontId="16" fillId="2" borderId="0" xfId="0" applyNumberFormat="1" applyFont="1" applyFill="1" applyAlignment="1">
      <alignment horizontal="right" wrapText="1"/>
    </xf>
    <xf numFmtId="0" fontId="17" fillId="0" borderId="0" xfId="0" applyFont="1" applyAlignment="1">
      <alignment wrapText="1"/>
    </xf>
    <xf numFmtId="49" fontId="3" fillId="0" borderId="0" xfId="0" applyNumberFormat="1" applyFont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0" fontId="4" fillId="0" borderId="3" xfId="0" applyFont="1" applyBorder="1" applyAlignment="1">
      <alignment wrapText="1"/>
    </xf>
    <xf numFmtId="3" fontId="11" fillId="0" borderId="0" xfId="0" applyNumberFormat="1" applyFont="1" applyAlignment="1">
      <alignment vertical="center" wrapText="1"/>
    </xf>
    <xf numFmtId="3" fontId="9" fillId="0" borderId="3" xfId="0" applyNumberFormat="1" applyFont="1" applyFill="1" applyBorder="1" applyAlignment="1">
      <alignment horizontal="right" vertical="center" wrapText="1"/>
    </xf>
    <xf numFmtId="3" fontId="4" fillId="0" borderId="3" xfId="1" applyNumberFormat="1" applyFont="1" applyFill="1" applyBorder="1" applyAlignment="1">
      <alignment horizontal="right" vertical="center" wrapText="1"/>
    </xf>
    <xf numFmtId="3" fontId="15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wrapText="1"/>
    </xf>
    <xf numFmtId="4" fontId="16" fillId="2" borderId="0" xfId="0" applyNumberFormat="1" applyFont="1" applyFill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3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topLeftCell="A13" zoomScale="80" zoomScaleNormal="80" workbookViewId="0">
      <selection activeCell="L22" sqref="L22"/>
    </sheetView>
  </sheetViews>
  <sheetFormatPr defaultRowHeight="18" x14ac:dyDescent="0.2"/>
  <cols>
    <col min="1" max="1" width="87.85546875" style="1" customWidth="1"/>
    <col min="2" max="2" width="29.85546875" style="1" customWidth="1"/>
    <col min="3" max="3" width="15" style="1" customWidth="1"/>
    <col min="4" max="4" width="18.140625" style="41" customWidth="1"/>
    <col min="5" max="5" width="14" style="41" customWidth="1"/>
    <col min="6" max="6" width="15.7109375" style="41" customWidth="1"/>
    <col min="7" max="7" width="14.85546875" style="42" customWidth="1"/>
    <col min="8" max="8" width="15.85546875" style="42" customWidth="1"/>
    <col min="9" max="9" width="17.28515625" style="42" customWidth="1"/>
    <col min="10" max="10" width="15.42578125" style="1" bestFit="1" customWidth="1"/>
    <col min="11" max="11" width="13.85546875" style="1" hidden="1" customWidth="1"/>
    <col min="12" max="16384" width="9.140625" style="1"/>
  </cols>
  <sheetData>
    <row r="1" spans="1:11" ht="23.25" customHeight="1" x14ac:dyDescent="0.3">
      <c r="A1" s="48" t="s">
        <v>72</v>
      </c>
      <c r="B1" s="48"/>
      <c r="C1" s="48"/>
      <c r="D1" s="48"/>
      <c r="E1" s="48"/>
      <c r="F1" s="48"/>
      <c r="G1" s="48"/>
      <c r="H1" s="48"/>
      <c r="I1" s="48"/>
    </row>
    <row r="2" spans="1:11" ht="19.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11" s="5" customFormat="1" ht="120" customHeight="1" x14ac:dyDescent="0.2">
      <c r="A3" s="2" t="s">
        <v>1</v>
      </c>
      <c r="B3" s="2" t="s">
        <v>2</v>
      </c>
      <c r="C3" s="2" t="s">
        <v>67</v>
      </c>
      <c r="D3" s="3" t="s">
        <v>68</v>
      </c>
      <c r="E3" s="3" t="s">
        <v>73</v>
      </c>
      <c r="F3" s="3" t="s">
        <v>74</v>
      </c>
      <c r="G3" s="4" t="s">
        <v>71</v>
      </c>
      <c r="H3" s="4" t="s">
        <v>3</v>
      </c>
      <c r="I3" s="4" t="s">
        <v>4</v>
      </c>
    </row>
    <row r="4" spans="1:11" s="9" customFormat="1" ht="15" x14ac:dyDescent="0.2">
      <c r="A4" s="6">
        <v>1</v>
      </c>
      <c r="B4" s="6">
        <v>2</v>
      </c>
      <c r="C4" s="6">
        <v>3</v>
      </c>
      <c r="D4" s="7" t="s">
        <v>5</v>
      </c>
      <c r="E4" s="7" t="s">
        <v>6</v>
      </c>
      <c r="F4" s="7" t="s">
        <v>7</v>
      </c>
      <c r="G4" s="8" t="s">
        <v>8</v>
      </c>
      <c r="H4" s="8" t="s">
        <v>9</v>
      </c>
      <c r="I4" s="8" t="s">
        <v>10</v>
      </c>
    </row>
    <row r="5" spans="1:11" s="15" customFormat="1" ht="18.75" x14ac:dyDescent="0.2">
      <c r="A5" s="10" t="s">
        <v>11</v>
      </c>
      <c r="B5" s="11" t="s">
        <v>12</v>
      </c>
      <c r="C5" s="12">
        <f>SUM(C6,C15)</f>
        <v>7094086</v>
      </c>
      <c r="D5" s="12">
        <f>SUM(D6,D15)</f>
        <v>7354881.4929999998</v>
      </c>
      <c r="E5" s="12">
        <f>SUM(E6,E15)</f>
        <v>93700</v>
      </c>
      <c r="F5" s="45">
        <f>SUM(F6,F15)</f>
        <v>7448581.4929999998</v>
      </c>
      <c r="G5" s="12">
        <f>SUM(G6,G15)</f>
        <v>6302942.3824340003</v>
      </c>
      <c r="H5" s="13">
        <f>SUM(G5-F5)</f>
        <v>-1145639.1105659995</v>
      </c>
      <c r="I5" s="14">
        <f>SUM(G5/D5*100)</f>
        <v>85.69740230937532</v>
      </c>
      <c r="J5" s="44"/>
      <c r="K5" s="1"/>
    </row>
    <row r="6" spans="1:11" s="15" customFormat="1" ht="18.75" x14ac:dyDescent="0.2">
      <c r="A6" s="10" t="s">
        <v>13</v>
      </c>
      <c r="B6" s="11"/>
      <c r="C6" s="13">
        <f>SUM(C7:C13)</f>
        <v>6357068</v>
      </c>
      <c r="D6" s="13">
        <f>SUM(D7:D13)</f>
        <v>6531350</v>
      </c>
      <c r="E6" s="13">
        <f>SUM(E7:E13)</f>
        <v>93700</v>
      </c>
      <c r="F6" s="45">
        <f>SUM(F7:F13)</f>
        <v>6625050</v>
      </c>
      <c r="G6" s="45">
        <f>SUM(G7:G14)</f>
        <v>5475567.030084</v>
      </c>
      <c r="H6" s="13">
        <f t="shared" ref="H6:H32" si="0">SUM(G6-F6)</f>
        <v>-1149482.969916</v>
      </c>
      <c r="I6" s="14">
        <f t="shared" ref="I6:I32" si="1">SUM(G6/D6*100)</f>
        <v>83.835149396127903</v>
      </c>
      <c r="J6" s="44"/>
      <c r="K6" s="1"/>
    </row>
    <row r="7" spans="1:11" ht="18.75" x14ac:dyDescent="0.2">
      <c r="A7" s="16" t="s">
        <v>14</v>
      </c>
      <c r="B7" s="17" t="s">
        <v>15</v>
      </c>
      <c r="C7" s="18">
        <v>2851553</v>
      </c>
      <c r="D7" s="18">
        <v>2837353</v>
      </c>
      <c r="E7" s="18">
        <v>82807</v>
      </c>
      <c r="F7" s="46">
        <f>SUM(D7:E7)</f>
        <v>2920160</v>
      </c>
      <c r="G7" s="24">
        <v>2255051.4907940002</v>
      </c>
      <c r="H7" s="20">
        <f t="shared" si="0"/>
        <v>-665108.50920599978</v>
      </c>
      <c r="I7" s="21">
        <f t="shared" si="1"/>
        <v>79.477297706489111</v>
      </c>
      <c r="J7" s="44"/>
      <c r="K7" s="22"/>
    </row>
    <row r="8" spans="1:11" ht="18.75" x14ac:dyDescent="0.2">
      <c r="A8" s="16" t="s">
        <v>16</v>
      </c>
      <c r="B8" s="17" t="s">
        <v>17</v>
      </c>
      <c r="C8" s="18">
        <v>55813</v>
      </c>
      <c r="D8" s="18">
        <v>55813</v>
      </c>
      <c r="E8" s="18">
        <v>0</v>
      </c>
      <c r="F8" s="46">
        <f t="shared" ref="F8:F14" si="2">SUM(D8:E8)</f>
        <v>55813</v>
      </c>
      <c r="G8" s="24">
        <v>53780.624580000003</v>
      </c>
      <c r="H8" s="20">
        <f t="shared" si="0"/>
        <v>-2032.3754199999967</v>
      </c>
      <c r="I8" s="21">
        <f t="shared" si="1"/>
        <v>96.358598498557697</v>
      </c>
      <c r="J8" s="44"/>
    </row>
    <row r="9" spans="1:11" ht="18.75" x14ac:dyDescent="0.2">
      <c r="A9" s="16" t="s">
        <v>18</v>
      </c>
      <c r="B9" s="17" t="s">
        <v>19</v>
      </c>
      <c r="C9" s="18">
        <v>2492677</v>
      </c>
      <c r="D9" s="18">
        <v>2704229</v>
      </c>
      <c r="E9" s="18">
        <v>1000</v>
      </c>
      <c r="F9" s="46">
        <f t="shared" si="2"/>
        <v>2705229</v>
      </c>
      <c r="G9" s="24">
        <v>2511521.5246199998</v>
      </c>
      <c r="H9" s="20">
        <f t="shared" si="0"/>
        <v>-193707.47538000019</v>
      </c>
      <c r="I9" s="21">
        <f t="shared" si="1"/>
        <v>92.873847762892865</v>
      </c>
      <c r="J9" s="44"/>
    </row>
    <row r="10" spans="1:11" ht="18.75" x14ac:dyDescent="0.2">
      <c r="A10" s="16" t="s">
        <v>20</v>
      </c>
      <c r="B10" s="17" t="s">
        <v>21</v>
      </c>
      <c r="C10" s="23">
        <v>205497</v>
      </c>
      <c r="D10" s="23">
        <v>205497</v>
      </c>
      <c r="E10" s="23">
        <v>18000</v>
      </c>
      <c r="F10" s="46">
        <f t="shared" si="2"/>
        <v>223497</v>
      </c>
      <c r="G10" s="24">
        <v>73339.578089999995</v>
      </c>
      <c r="H10" s="20">
        <f t="shared" si="0"/>
        <v>-150157.42191</v>
      </c>
      <c r="I10" s="21">
        <f t="shared" si="1"/>
        <v>35.688880173433184</v>
      </c>
      <c r="J10" s="44"/>
    </row>
    <row r="11" spans="1:11" ht="18.75" x14ac:dyDescent="0.2">
      <c r="A11" s="16" t="s">
        <v>22</v>
      </c>
      <c r="B11" s="17" t="s">
        <v>23</v>
      </c>
      <c r="C11" s="23">
        <v>597982</v>
      </c>
      <c r="D11" s="23">
        <v>574912</v>
      </c>
      <c r="E11" s="23">
        <v>-8107</v>
      </c>
      <c r="F11" s="46">
        <f t="shared" si="2"/>
        <v>566805</v>
      </c>
      <c r="G11" s="24">
        <v>452104.13779000001</v>
      </c>
      <c r="H11" s="20">
        <f t="shared" si="0"/>
        <v>-114700.86220999999</v>
      </c>
      <c r="I11" s="21">
        <f t="shared" si="1"/>
        <v>78.638841734039303</v>
      </c>
      <c r="J11" s="44"/>
    </row>
    <row r="12" spans="1:11" ht="25.5" customHeight="1" x14ac:dyDescent="0.2">
      <c r="A12" s="16" t="s">
        <v>24</v>
      </c>
      <c r="B12" s="17" t="s">
        <v>25</v>
      </c>
      <c r="C12" s="23">
        <v>1819</v>
      </c>
      <c r="D12" s="23">
        <v>1819</v>
      </c>
      <c r="E12" s="23">
        <v>0</v>
      </c>
      <c r="F12" s="46">
        <f t="shared" si="2"/>
        <v>1819</v>
      </c>
      <c r="G12" s="24">
        <v>1559.0846300000001</v>
      </c>
      <c r="H12" s="20">
        <f t="shared" si="0"/>
        <v>-259.91536999999994</v>
      </c>
      <c r="I12" s="21">
        <f t="shared" si="1"/>
        <v>85.711084661902149</v>
      </c>
      <c r="J12" s="44"/>
    </row>
    <row r="13" spans="1:11" ht="16.5" customHeight="1" x14ac:dyDescent="0.2">
      <c r="A13" s="16" t="s">
        <v>26</v>
      </c>
      <c r="B13" s="17" t="s">
        <v>27</v>
      </c>
      <c r="C13" s="23">
        <v>151727</v>
      </c>
      <c r="D13" s="23">
        <v>151727</v>
      </c>
      <c r="E13" s="23">
        <v>0</v>
      </c>
      <c r="F13" s="46">
        <f t="shared" si="2"/>
        <v>151727</v>
      </c>
      <c r="G13" s="24">
        <v>128248.92125</v>
      </c>
      <c r="H13" s="20">
        <f t="shared" si="0"/>
        <v>-23478.078750000001</v>
      </c>
      <c r="I13" s="21">
        <f t="shared" si="1"/>
        <v>84.526103626908849</v>
      </c>
      <c r="J13" s="44"/>
    </row>
    <row r="14" spans="1:11" ht="16.5" customHeight="1" x14ac:dyDescent="0.2">
      <c r="A14" s="16" t="s">
        <v>69</v>
      </c>
      <c r="B14" s="17" t="s">
        <v>70</v>
      </c>
      <c r="C14" s="23">
        <v>0</v>
      </c>
      <c r="D14" s="23">
        <v>0</v>
      </c>
      <c r="E14" s="23">
        <v>0</v>
      </c>
      <c r="F14" s="46">
        <f t="shared" si="2"/>
        <v>0</v>
      </c>
      <c r="G14" s="24">
        <v>-38.331670000000003</v>
      </c>
      <c r="H14" s="20">
        <f t="shared" si="0"/>
        <v>-38.331670000000003</v>
      </c>
      <c r="I14" s="21" t="s">
        <v>75</v>
      </c>
      <c r="J14" s="44"/>
    </row>
    <row r="15" spans="1:11" s="15" customFormat="1" ht="18.75" x14ac:dyDescent="0.2">
      <c r="A15" s="10" t="s">
        <v>29</v>
      </c>
      <c r="B15" s="11"/>
      <c r="C15" s="25">
        <f>SUM(C16:C22)</f>
        <v>737018</v>
      </c>
      <c r="D15" s="25">
        <f t="shared" ref="D15:F15" si="3">SUM(D16:D22)</f>
        <v>823531.4929999999</v>
      </c>
      <c r="E15" s="25">
        <f t="shared" si="3"/>
        <v>0</v>
      </c>
      <c r="F15" s="47">
        <f t="shared" si="3"/>
        <v>823531.4929999999</v>
      </c>
      <c r="G15" s="26">
        <f>SUM(G16:G22)</f>
        <v>827375.35234999994</v>
      </c>
      <c r="H15" s="13">
        <f t="shared" si="0"/>
        <v>3843.8593500000425</v>
      </c>
      <c r="I15" s="14">
        <f t="shared" si="1"/>
        <v>100.46675317005757</v>
      </c>
      <c r="J15" s="44"/>
      <c r="K15" s="1"/>
    </row>
    <row r="16" spans="1:11" ht="39.75" customHeight="1" x14ac:dyDescent="0.2">
      <c r="A16" s="27" t="s">
        <v>30</v>
      </c>
      <c r="B16" s="17" t="s">
        <v>31</v>
      </c>
      <c r="C16" s="23">
        <v>424056</v>
      </c>
      <c r="D16" s="23">
        <v>539181.29299999995</v>
      </c>
      <c r="E16" s="23">
        <v>0</v>
      </c>
      <c r="F16" s="46">
        <f t="shared" ref="F16:F31" si="4">SUM(D16:E16)</f>
        <v>539181.29299999995</v>
      </c>
      <c r="G16" s="24">
        <v>527711.57486000005</v>
      </c>
      <c r="H16" s="20">
        <f t="shared" si="0"/>
        <v>-11469.718139999895</v>
      </c>
      <c r="I16" s="21">
        <f t="shared" si="1"/>
        <v>97.872752951760901</v>
      </c>
      <c r="J16" s="44"/>
    </row>
    <row r="17" spans="1:11" ht="18.75" x14ac:dyDescent="0.2">
      <c r="A17" s="27" t="s">
        <v>32</v>
      </c>
      <c r="B17" s="17" t="s">
        <v>33</v>
      </c>
      <c r="C17" s="23">
        <v>32942</v>
      </c>
      <c r="D17" s="23">
        <v>4330.2</v>
      </c>
      <c r="E17" s="23">
        <v>0</v>
      </c>
      <c r="F17" s="46">
        <f t="shared" si="4"/>
        <v>4330.2</v>
      </c>
      <c r="G17" s="24">
        <v>8389.6560300000001</v>
      </c>
      <c r="H17" s="20">
        <f t="shared" si="0"/>
        <v>4059.4560300000003</v>
      </c>
      <c r="I17" s="21">
        <f t="shared" si="1"/>
        <v>193.74754122211445</v>
      </c>
      <c r="J17" s="44"/>
    </row>
    <row r="18" spans="1:11" ht="38.25" customHeight="1" x14ac:dyDescent="0.2">
      <c r="A18" s="27" t="s">
        <v>34</v>
      </c>
      <c r="B18" s="17" t="s">
        <v>35</v>
      </c>
      <c r="C18" s="23">
        <v>3183</v>
      </c>
      <c r="D18" s="23">
        <v>3183</v>
      </c>
      <c r="E18" s="23">
        <v>0</v>
      </c>
      <c r="F18" s="46">
        <f t="shared" si="4"/>
        <v>3183</v>
      </c>
      <c r="G18" s="24">
        <v>5692.1074600000002</v>
      </c>
      <c r="H18" s="20">
        <f t="shared" si="0"/>
        <v>2509.1074600000002</v>
      </c>
      <c r="I18" s="21">
        <f t="shared" si="1"/>
        <v>178.82838391454604</v>
      </c>
      <c r="J18" s="44"/>
    </row>
    <row r="19" spans="1:11" ht="18.75" x14ac:dyDescent="0.2">
      <c r="A19" s="27" t="s">
        <v>36</v>
      </c>
      <c r="B19" s="17" t="s">
        <v>37</v>
      </c>
      <c r="C19" s="23">
        <v>256583</v>
      </c>
      <c r="D19" s="23">
        <v>256583</v>
      </c>
      <c r="E19" s="23">
        <v>0</v>
      </c>
      <c r="F19" s="46">
        <f t="shared" si="4"/>
        <v>256583</v>
      </c>
      <c r="G19" s="24">
        <v>217318.69313</v>
      </c>
      <c r="H19" s="20">
        <f t="shared" si="0"/>
        <v>-39264.30687</v>
      </c>
      <c r="I19" s="21">
        <f t="shared" si="1"/>
        <v>84.697229796985766</v>
      </c>
      <c r="J19" s="44"/>
    </row>
    <row r="20" spans="1:11" ht="18.75" x14ac:dyDescent="0.3">
      <c r="A20" s="43" t="s">
        <v>38</v>
      </c>
      <c r="B20" s="28" t="s">
        <v>39</v>
      </c>
      <c r="C20" s="23">
        <v>3677</v>
      </c>
      <c r="D20" s="23">
        <v>0</v>
      </c>
      <c r="E20" s="23">
        <v>0</v>
      </c>
      <c r="F20" s="46">
        <f t="shared" si="4"/>
        <v>0</v>
      </c>
      <c r="G20" s="24">
        <v>0</v>
      </c>
      <c r="H20" s="20">
        <f t="shared" si="0"/>
        <v>0</v>
      </c>
      <c r="I20" s="21" t="s">
        <v>75</v>
      </c>
      <c r="J20" s="44"/>
    </row>
    <row r="21" spans="1:11" ht="18.75" x14ac:dyDescent="0.2">
      <c r="A21" s="27" t="s">
        <v>40</v>
      </c>
      <c r="B21" s="17" t="s">
        <v>41</v>
      </c>
      <c r="C21" s="23">
        <v>15445</v>
      </c>
      <c r="D21" s="23">
        <v>19122</v>
      </c>
      <c r="E21" s="23">
        <v>0</v>
      </c>
      <c r="F21" s="46">
        <f t="shared" si="4"/>
        <v>19122</v>
      </c>
      <c r="G21" s="24">
        <v>67267.125669999994</v>
      </c>
      <c r="H21" s="20">
        <f t="shared" si="0"/>
        <v>48145.125669999994</v>
      </c>
      <c r="I21" s="21">
        <f t="shared" si="1"/>
        <v>351.77871388976047</v>
      </c>
      <c r="J21" s="44"/>
    </row>
    <row r="22" spans="1:11" ht="18.75" x14ac:dyDescent="0.2">
      <c r="A22" s="29" t="s">
        <v>42</v>
      </c>
      <c r="B22" s="30" t="s">
        <v>43</v>
      </c>
      <c r="C22" s="23">
        <v>1132</v>
      </c>
      <c r="D22" s="23">
        <v>1132</v>
      </c>
      <c r="E22" s="23">
        <v>0</v>
      </c>
      <c r="F22" s="46">
        <f t="shared" si="4"/>
        <v>1132</v>
      </c>
      <c r="G22" s="24">
        <v>996.1952</v>
      </c>
      <c r="H22" s="20">
        <f t="shared" si="0"/>
        <v>-135.8048</v>
      </c>
      <c r="I22" s="21">
        <f t="shared" si="1"/>
        <v>88.003109540636032</v>
      </c>
      <c r="J22" s="44"/>
    </row>
    <row r="23" spans="1:11" s="15" customFormat="1" ht="18.75" x14ac:dyDescent="0.2">
      <c r="A23" s="31" t="s">
        <v>44</v>
      </c>
      <c r="B23" s="32" t="s">
        <v>45</v>
      </c>
      <c r="C23" s="25">
        <f>SUM(C24:C31)</f>
        <v>12457360</v>
      </c>
      <c r="D23" s="25">
        <f t="shared" ref="D23:F23" si="5">SUM(D24:D31)</f>
        <v>14255145.552000001</v>
      </c>
      <c r="E23" s="25">
        <f t="shared" si="5"/>
        <v>-1043671</v>
      </c>
      <c r="F23" s="47">
        <f t="shared" si="5"/>
        <v>13211474.552000001</v>
      </c>
      <c r="G23" s="26">
        <f>SUM(G24:G31)</f>
        <v>9131440.5943299998</v>
      </c>
      <c r="H23" s="13">
        <f t="shared" si="0"/>
        <v>-4080033.9576700013</v>
      </c>
      <c r="I23" s="14">
        <f t="shared" si="1"/>
        <v>64.057154386956469</v>
      </c>
      <c r="J23" s="44"/>
      <c r="K23" s="1"/>
    </row>
    <row r="24" spans="1:11" s="15" customFormat="1" ht="18.75" x14ac:dyDescent="0.2">
      <c r="A24" s="29" t="s">
        <v>46</v>
      </c>
      <c r="B24" s="30" t="s">
        <v>47</v>
      </c>
      <c r="C24" s="23">
        <v>908591</v>
      </c>
      <c r="D24" s="23">
        <v>2397595.7000000002</v>
      </c>
      <c r="E24" s="23">
        <v>2390</v>
      </c>
      <c r="F24" s="46">
        <f t="shared" si="4"/>
        <v>2399985.7000000002</v>
      </c>
      <c r="G24" s="19">
        <v>923729.75609000004</v>
      </c>
      <c r="H24" s="20">
        <f t="shared" si="0"/>
        <v>-1476255.9439100001</v>
      </c>
      <c r="I24" s="21">
        <f t="shared" si="1"/>
        <v>38.527336201428788</v>
      </c>
      <c r="J24" s="44"/>
      <c r="K24" s="22" t="s">
        <v>48</v>
      </c>
    </row>
    <row r="25" spans="1:11" ht="40.5" customHeight="1" x14ac:dyDescent="0.2">
      <c r="A25" s="29" t="s">
        <v>49</v>
      </c>
      <c r="B25" s="30" t="s">
        <v>50</v>
      </c>
      <c r="C25" s="23">
        <v>6503825</v>
      </c>
      <c r="D25" s="23">
        <v>6806105.852</v>
      </c>
      <c r="E25" s="23">
        <v>-1128104</v>
      </c>
      <c r="F25" s="46">
        <f t="shared" si="4"/>
        <v>5678001.852</v>
      </c>
      <c r="G25" s="19">
        <v>3963824.9498800002</v>
      </c>
      <c r="H25" s="20">
        <f t="shared" si="0"/>
        <v>-1714176.9021199998</v>
      </c>
      <c r="I25" s="21">
        <f t="shared" si="1"/>
        <v>58.239249228179659</v>
      </c>
      <c r="J25" s="44"/>
    </row>
    <row r="26" spans="1:11" ht="18.75" x14ac:dyDescent="0.2">
      <c r="A26" s="29" t="s">
        <v>51</v>
      </c>
      <c r="B26" s="30" t="s">
        <v>52</v>
      </c>
      <c r="C26" s="23">
        <v>4808603</v>
      </c>
      <c r="D26" s="23">
        <v>4808603</v>
      </c>
      <c r="E26" s="33">
        <v>75884</v>
      </c>
      <c r="F26" s="46">
        <f t="shared" si="4"/>
        <v>4884487</v>
      </c>
      <c r="G26" s="19">
        <v>4043642.4792300002</v>
      </c>
      <c r="H26" s="20">
        <f t="shared" si="0"/>
        <v>-840844.52076999983</v>
      </c>
      <c r="I26" s="21">
        <f t="shared" si="1"/>
        <v>84.091834556315007</v>
      </c>
      <c r="J26" s="44"/>
    </row>
    <row r="27" spans="1:11" ht="18.75" x14ac:dyDescent="0.2">
      <c r="A27" s="29" t="s">
        <v>53</v>
      </c>
      <c r="B27" s="30" t="s">
        <v>54</v>
      </c>
      <c r="C27" s="23">
        <v>235645</v>
      </c>
      <c r="D27" s="23">
        <v>237645</v>
      </c>
      <c r="E27" s="23">
        <v>6109</v>
      </c>
      <c r="F27" s="46">
        <f t="shared" si="4"/>
        <v>243754</v>
      </c>
      <c r="G27" s="19">
        <v>200288.22445000001</v>
      </c>
      <c r="H27" s="20">
        <f t="shared" si="0"/>
        <v>-43465.775549999991</v>
      </c>
      <c r="I27" s="21">
        <f t="shared" si="1"/>
        <v>84.280428559405834</v>
      </c>
      <c r="J27" s="44"/>
    </row>
    <row r="28" spans="1:11" ht="18.75" x14ac:dyDescent="0.2">
      <c r="A28" s="29" t="s">
        <v>55</v>
      </c>
      <c r="B28" s="30" t="s">
        <v>56</v>
      </c>
      <c r="C28" s="23">
        <v>581</v>
      </c>
      <c r="D28" s="23">
        <v>5081</v>
      </c>
      <c r="E28" s="23">
        <v>50</v>
      </c>
      <c r="F28" s="46">
        <f t="shared" si="4"/>
        <v>5131</v>
      </c>
      <c r="G28" s="34">
        <v>4677</v>
      </c>
      <c r="H28" s="20">
        <f t="shared" si="0"/>
        <v>-454</v>
      </c>
      <c r="I28" s="21">
        <f t="shared" si="1"/>
        <v>92.048809289509933</v>
      </c>
      <c r="J28" s="44"/>
    </row>
    <row r="29" spans="1:11" ht="18.75" x14ac:dyDescent="0.2">
      <c r="A29" s="29" t="s">
        <v>57</v>
      </c>
      <c r="B29" s="30" t="s">
        <v>58</v>
      </c>
      <c r="C29" s="23">
        <v>115</v>
      </c>
      <c r="D29" s="23">
        <v>115</v>
      </c>
      <c r="E29" s="23">
        <v>0</v>
      </c>
      <c r="F29" s="46">
        <f t="shared" si="4"/>
        <v>115</v>
      </c>
      <c r="G29" s="34">
        <v>36</v>
      </c>
      <c r="H29" s="20">
        <f t="shared" si="0"/>
        <v>-79</v>
      </c>
      <c r="I29" s="21">
        <f t="shared" si="1"/>
        <v>31.304347826086961</v>
      </c>
      <c r="J29" s="44"/>
    </row>
    <row r="30" spans="1:11" ht="75" x14ac:dyDescent="0.2">
      <c r="A30" s="29" t="s">
        <v>59</v>
      </c>
      <c r="B30" s="30" t="s">
        <v>60</v>
      </c>
      <c r="C30" s="23">
        <v>0</v>
      </c>
      <c r="D30" s="23">
        <v>0</v>
      </c>
      <c r="E30" s="23">
        <v>0</v>
      </c>
      <c r="F30" s="46">
        <f t="shared" si="4"/>
        <v>0</v>
      </c>
      <c r="G30" s="19">
        <v>1721.9165599999999</v>
      </c>
      <c r="H30" s="20">
        <f t="shared" si="0"/>
        <v>1721.9165599999999</v>
      </c>
      <c r="I30" s="21" t="s">
        <v>28</v>
      </c>
      <c r="J30" s="44"/>
    </row>
    <row r="31" spans="1:11" ht="37.5" x14ac:dyDescent="0.2">
      <c r="A31" s="29" t="s">
        <v>61</v>
      </c>
      <c r="B31" s="30" t="s">
        <v>62</v>
      </c>
      <c r="C31" s="23">
        <v>0</v>
      </c>
      <c r="D31" s="23">
        <v>0</v>
      </c>
      <c r="E31" s="23">
        <v>0</v>
      </c>
      <c r="F31" s="46">
        <f t="shared" si="4"/>
        <v>0</v>
      </c>
      <c r="G31" s="19">
        <v>-6479.7318800000003</v>
      </c>
      <c r="H31" s="20">
        <f t="shared" si="0"/>
        <v>-6479.7318800000003</v>
      </c>
      <c r="I31" s="21" t="s">
        <v>28</v>
      </c>
      <c r="J31" s="44"/>
    </row>
    <row r="32" spans="1:11" s="15" customFormat="1" ht="18.75" customHeight="1" x14ac:dyDescent="0.2">
      <c r="A32" s="35" t="s">
        <v>63</v>
      </c>
      <c r="B32" s="36"/>
      <c r="C32" s="25">
        <f>SUM(C5,C23)</f>
        <v>19551446</v>
      </c>
      <c r="D32" s="25">
        <f>SUM(D5,D23)</f>
        <v>21610027.045000002</v>
      </c>
      <c r="E32" s="25">
        <f>SUM(E5,E23)</f>
        <v>-949971</v>
      </c>
      <c r="F32" s="47">
        <f>SUM(F5,F23)</f>
        <v>20660056.045000002</v>
      </c>
      <c r="G32" s="25">
        <f>SUM(G5,G23)</f>
        <v>15434382.976764001</v>
      </c>
      <c r="H32" s="13">
        <f t="shared" si="0"/>
        <v>-5225673.0682360008</v>
      </c>
      <c r="I32" s="14">
        <f t="shared" si="1"/>
        <v>71.422321428029477</v>
      </c>
      <c r="J32" s="44"/>
      <c r="K32" s="1"/>
    </row>
    <row r="33" spans="1:9" s="40" customFormat="1" ht="24" customHeight="1" x14ac:dyDescent="0.3">
      <c r="A33" s="50" t="s">
        <v>64</v>
      </c>
      <c r="B33" s="50"/>
      <c r="C33" s="37"/>
      <c r="D33" s="38"/>
      <c r="E33" s="38"/>
      <c r="F33" s="38"/>
      <c r="G33" s="39"/>
      <c r="H33" s="51"/>
      <c r="I33" s="51"/>
    </row>
    <row r="34" spans="1:9" ht="18" customHeight="1" x14ac:dyDescent="0.3">
      <c r="A34" s="50" t="s">
        <v>65</v>
      </c>
      <c r="B34" s="50"/>
      <c r="C34" s="37"/>
      <c r="H34" s="51" t="s">
        <v>66</v>
      </c>
      <c r="I34" s="51"/>
    </row>
  </sheetData>
  <mergeCells count="6">
    <mergeCell ref="A1:I1"/>
    <mergeCell ref="A2:I2"/>
    <mergeCell ref="A33:B33"/>
    <mergeCell ref="H33:I33"/>
    <mergeCell ref="A34:B34"/>
    <mergeCell ref="H34:I34"/>
  </mergeCells>
  <pageMargins left="0.23" right="0.15748031496062992" top="0.28000000000000003" bottom="0.23622047244094491" header="0.15748031496062992" footer="0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2022-11-30T07:30:51Z</cp:lastPrinted>
  <dcterms:created xsi:type="dcterms:W3CDTF">2021-11-29T13:10:32Z</dcterms:created>
  <dcterms:modified xsi:type="dcterms:W3CDTF">2022-11-30T07:31:35Z</dcterms:modified>
</cp:coreProperties>
</file>