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ПРИЛОЖЕНИЕ!$9:$9</definedName>
    <definedName name="_xlnm.Print_Area" localSheetId="0">ПРИЛОЖЕНИЕ!$A$1:$E$569</definedName>
  </definedNames>
  <calcPr calcId="145621" iterate="1"/>
</workbook>
</file>

<file path=xl/calcChain.xml><?xml version="1.0" encoding="utf-8"?>
<calcChain xmlns="http://schemas.openxmlformats.org/spreadsheetml/2006/main">
  <c r="C403" i="1" l="1"/>
  <c r="D369" i="1" l="1"/>
  <c r="E369" i="1"/>
  <c r="C369" i="1" l="1"/>
  <c r="D448" i="1" l="1"/>
  <c r="D447" i="1" s="1"/>
  <c r="E448" i="1"/>
  <c r="E447" i="1" s="1"/>
  <c r="C448" i="1"/>
  <c r="C447" i="1" s="1"/>
  <c r="D478" i="1" l="1"/>
  <c r="E478" i="1"/>
  <c r="C478" i="1"/>
  <c r="C398" i="1" l="1"/>
  <c r="E492" i="1" l="1"/>
  <c r="E493" i="1"/>
  <c r="C490" i="1"/>
  <c r="C489" i="1" s="1"/>
  <c r="E496" i="1" l="1"/>
  <c r="E384" i="1" l="1"/>
  <c r="D384" i="1"/>
  <c r="C384" i="1"/>
  <c r="E382" i="1"/>
  <c r="D382" i="1"/>
  <c r="C382" i="1"/>
  <c r="E380" i="1"/>
  <c r="D380" i="1"/>
  <c r="C380" i="1"/>
  <c r="D378" i="1"/>
  <c r="E378" i="1"/>
  <c r="C378" i="1"/>
  <c r="D392" i="1"/>
  <c r="E392" i="1"/>
  <c r="D390" i="1"/>
  <c r="E390" i="1"/>
  <c r="D388" i="1"/>
  <c r="E388" i="1"/>
  <c r="D386" i="1"/>
  <c r="E386" i="1"/>
  <c r="C392" i="1"/>
  <c r="C390" i="1"/>
  <c r="C388" i="1"/>
  <c r="C386" i="1"/>
  <c r="C377" i="1" l="1"/>
  <c r="C376" i="1" s="1"/>
  <c r="C375" i="1" s="1"/>
  <c r="E377" i="1"/>
  <c r="E376" i="1" s="1"/>
  <c r="E375" i="1" s="1"/>
  <c r="D377" i="1"/>
  <c r="D376" i="1" s="1"/>
  <c r="D375" i="1" s="1"/>
  <c r="E567" i="1" l="1"/>
  <c r="E566" i="1" s="1"/>
  <c r="E565" i="1" s="1"/>
  <c r="D567" i="1"/>
  <c r="D566" i="1" s="1"/>
  <c r="D565" i="1" s="1"/>
  <c r="C567" i="1"/>
  <c r="C566" i="1" s="1"/>
  <c r="C565" i="1" s="1"/>
  <c r="E563" i="1"/>
  <c r="E562" i="1" s="1"/>
  <c r="E561" i="1" s="1"/>
  <c r="D563" i="1"/>
  <c r="D562" i="1" s="1"/>
  <c r="D561" i="1" s="1"/>
  <c r="C563" i="1"/>
  <c r="C562" i="1" s="1"/>
  <c r="C561" i="1" s="1"/>
  <c r="E559" i="1"/>
  <c r="E558" i="1" s="1"/>
  <c r="D559" i="1"/>
  <c r="D558" i="1" s="1"/>
  <c r="C559" i="1"/>
  <c r="C558" i="1" s="1"/>
  <c r="E556" i="1"/>
  <c r="E555" i="1" s="1"/>
  <c r="D556" i="1"/>
  <c r="D555" i="1" s="1"/>
  <c r="C556" i="1"/>
  <c r="C555" i="1" s="1"/>
  <c r="E553" i="1"/>
  <c r="E552" i="1" s="1"/>
  <c r="D553" i="1"/>
  <c r="D552" i="1" s="1"/>
  <c r="C553" i="1"/>
  <c r="C552" i="1" s="1"/>
  <c r="E550" i="1"/>
  <c r="E549" i="1" s="1"/>
  <c r="D550" i="1"/>
  <c r="D549" i="1" s="1"/>
  <c r="C550" i="1"/>
  <c r="C549" i="1" s="1"/>
  <c r="E543" i="1"/>
  <c r="E542" i="1" s="1"/>
  <c r="D543" i="1"/>
  <c r="D542" i="1" s="1"/>
  <c r="C543" i="1"/>
  <c r="C542" i="1" s="1"/>
  <c r="E540" i="1"/>
  <c r="E539" i="1" s="1"/>
  <c r="D540" i="1"/>
  <c r="D539" i="1" s="1"/>
  <c r="C540" i="1"/>
  <c r="C539" i="1" s="1"/>
  <c r="E537" i="1"/>
  <c r="E536" i="1" s="1"/>
  <c r="D537" i="1"/>
  <c r="D536" i="1" s="1"/>
  <c r="C537" i="1"/>
  <c r="C536" i="1" s="1"/>
  <c r="E534" i="1"/>
  <c r="E533" i="1" s="1"/>
  <c r="D534" i="1"/>
  <c r="D533" i="1" s="1"/>
  <c r="C534" i="1"/>
  <c r="C533" i="1" s="1"/>
  <c r="E531" i="1"/>
  <c r="E530" i="1" s="1"/>
  <c r="D531" i="1"/>
  <c r="D530" i="1" s="1"/>
  <c r="C531" i="1"/>
  <c r="C530" i="1" s="1"/>
  <c r="E528" i="1"/>
  <c r="E527" i="1" s="1"/>
  <c r="D528" i="1"/>
  <c r="D527" i="1" s="1"/>
  <c r="C528" i="1"/>
  <c r="C527" i="1" s="1"/>
  <c r="E525" i="1"/>
  <c r="E524" i="1" s="1"/>
  <c r="D525" i="1"/>
  <c r="D524" i="1" s="1"/>
  <c r="C525" i="1"/>
  <c r="C524" i="1" s="1"/>
  <c r="E511" i="1"/>
  <c r="E510" i="1" s="1"/>
  <c r="D511" i="1"/>
  <c r="D510" i="1" s="1"/>
  <c r="C511" i="1"/>
  <c r="C510" i="1" s="1"/>
  <c r="E495" i="1"/>
  <c r="D496" i="1"/>
  <c r="D495" i="1" s="1"/>
  <c r="C496" i="1"/>
  <c r="C495" i="1" s="1"/>
  <c r="E487" i="1"/>
  <c r="E486" i="1" s="1"/>
  <c r="D487" i="1"/>
  <c r="D486" i="1" s="1"/>
  <c r="C487" i="1"/>
  <c r="C486" i="1" s="1"/>
  <c r="E483" i="1"/>
  <c r="E482" i="1" s="1"/>
  <c r="D483" i="1"/>
  <c r="D482" i="1" s="1"/>
  <c r="C483" i="1"/>
  <c r="C482" i="1" s="1"/>
  <c r="E477" i="1"/>
  <c r="D477" i="1"/>
  <c r="C477" i="1"/>
  <c r="E475" i="1"/>
  <c r="E474" i="1" s="1"/>
  <c r="D475" i="1"/>
  <c r="D474" i="1" s="1"/>
  <c r="C475" i="1"/>
  <c r="C474" i="1" s="1"/>
  <c r="E472" i="1"/>
  <c r="E471" i="1" s="1"/>
  <c r="D472" i="1"/>
  <c r="D471" i="1" s="1"/>
  <c r="C472" i="1"/>
  <c r="C471" i="1" s="1"/>
  <c r="E469" i="1"/>
  <c r="E468" i="1" s="1"/>
  <c r="D469" i="1"/>
  <c r="D468" i="1" s="1"/>
  <c r="C469" i="1"/>
  <c r="C468" i="1" s="1"/>
  <c r="E466" i="1"/>
  <c r="E465" i="1" s="1"/>
  <c r="D466" i="1"/>
  <c r="D465" i="1" s="1"/>
  <c r="C466" i="1"/>
  <c r="C465" i="1" s="1"/>
  <c r="E463" i="1"/>
  <c r="E462" i="1" s="1"/>
  <c r="D463" i="1"/>
  <c r="D462" i="1" s="1"/>
  <c r="C463" i="1"/>
  <c r="C462" i="1" s="1"/>
  <c r="E460" i="1"/>
  <c r="E459" i="1" s="1"/>
  <c r="D460" i="1"/>
  <c r="D459" i="1" s="1"/>
  <c r="C460" i="1"/>
  <c r="C459" i="1" s="1"/>
  <c r="E457" i="1"/>
  <c r="E456" i="1" s="1"/>
  <c r="D457" i="1"/>
  <c r="D456" i="1" s="1"/>
  <c r="C457" i="1"/>
  <c r="C456" i="1" s="1"/>
  <c r="E454" i="1"/>
  <c r="E453" i="1" s="1"/>
  <c r="D454" i="1"/>
  <c r="D453" i="1" s="1"/>
  <c r="C454" i="1"/>
  <c r="C453" i="1" s="1"/>
  <c r="E451" i="1"/>
  <c r="E450" i="1" s="1"/>
  <c r="D451" i="1"/>
  <c r="D450" i="1" s="1"/>
  <c r="C451" i="1"/>
  <c r="C450" i="1" s="1"/>
  <c r="E445" i="1"/>
  <c r="E444" i="1" s="1"/>
  <c r="D445" i="1"/>
  <c r="D444" i="1" s="1"/>
  <c r="C445" i="1"/>
  <c r="C444" i="1" s="1"/>
  <c r="E442" i="1"/>
  <c r="E441" i="1" s="1"/>
  <c r="D442" i="1"/>
  <c r="D441" i="1" s="1"/>
  <c r="C442" i="1"/>
  <c r="C441" i="1" s="1"/>
  <c r="E439" i="1"/>
  <c r="E438" i="1" s="1"/>
  <c r="D439" i="1"/>
  <c r="D438" i="1" s="1"/>
  <c r="C439" i="1"/>
  <c r="C438" i="1" s="1"/>
  <c r="E436" i="1"/>
  <c r="E435" i="1" s="1"/>
  <c r="D436" i="1"/>
  <c r="D435" i="1" s="1"/>
  <c r="C436" i="1"/>
  <c r="C435" i="1" s="1"/>
  <c r="E433" i="1"/>
  <c r="E432" i="1" s="1"/>
  <c r="D433" i="1"/>
  <c r="D432" i="1" s="1"/>
  <c r="C433" i="1"/>
  <c r="C432" i="1" s="1"/>
  <c r="E430" i="1"/>
  <c r="E429" i="1" s="1"/>
  <c r="D430" i="1"/>
  <c r="D429" i="1" s="1"/>
  <c r="C430" i="1"/>
  <c r="C429" i="1" s="1"/>
  <c r="E427" i="1"/>
  <c r="E426" i="1" s="1"/>
  <c r="D427" i="1"/>
  <c r="D426" i="1" s="1"/>
  <c r="C427" i="1"/>
  <c r="C426" i="1" s="1"/>
  <c r="E424" i="1"/>
  <c r="E423" i="1" s="1"/>
  <c r="D424" i="1"/>
  <c r="D423" i="1" s="1"/>
  <c r="C424" i="1"/>
  <c r="C423" i="1" s="1"/>
  <c r="E421" i="1"/>
  <c r="E420" i="1" s="1"/>
  <c r="D421" i="1"/>
  <c r="D420" i="1" s="1"/>
  <c r="C421" i="1"/>
  <c r="C420" i="1" s="1"/>
  <c r="E418" i="1"/>
  <c r="E417" i="1" s="1"/>
  <c r="D418" i="1"/>
  <c r="D417" i="1" s="1"/>
  <c r="C418" i="1"/>
  <c r="C417" i="1" s="1"/>
  <c r="E411" i="1"/>
  <c r="E410" i="1" s="1"/>
  <c r="D411" i="1"/>
  <c r="D410" i="1" s="1"/>
  <c r="C411" i="1"/>
  <c r="C410" i="1" s="1"/>
  <c r="E403" i="1"/>
  <c r="E402" i="1" s="1"/>
  <c r="D403" i="1"/>
  <c r="D402" i="1" s="1"/>
  <c r="C402" i="1"/>
  <c r="E398" i="1"/>
  <c r="E397" i="1" s="1"/>
  <c r="D398" i="1"/>
  <c r="D397" i="1" s="1"/>
  <c r="C397" i="1"/>
  <c r="E373" i="1"/>
  <c r="E372" i="1" s="1"/>
  <c r="E368" i="1" s="1"/>
  <c r="D373" i="1"/>
  <c r="D372" i="1" s="1"/>
  <c r="D368" i="1" s="1"/>
  <c r="C373" i="1"/>
  <c r="C372" i="1" s="1"/>
  <c r="C368" i="1" s="1"/>
  <c r="E366" i="1"/>
  <c r="D366" i="1"/>
  <c r="C366" i="1"/>
  <c r="E358" i="1"/>
  <c r="E357" i="1" s="1"/>
  <c r="D358" i="1"/>
  <c r="D357" i="1" s="1"/>
  <c r="C358" i="1"/>
  <c r="C357" i="1" s="1"/>
  <c r="E351" i="1"/>
  <c r="D351" i="1"/>
  <c r="C351" i="1"/>
  <c r="E349" i="1"/>
  <c r="D349" i="1"/>
  <c r="C349" i="1"/>
  <c r="E347" i="1"/>
  <c r="D347" i="1"/>
  <c r="C347" i="1"/>
  <c r="E342" i="1"/>
  <c r="D342" i="1"/>
  <c r="C342" i="1"/>
  <c r="E340" i="1"/>
  <c r="D340" i="1"/>
  <c r="C340" i="1"/>
  <c r="E336" i="1"/>
  <c r="E335" i="1" s="1"/>
  <c r="D336" i="1"/>
  <c r="D335" i="1" s="1"/>
  <c r="C336" i="1"/>
  <c r="C335" i="1" s="1"/>
  <c r="E332" i="1"/>
  <c r="D332" i="1"/>
  <c r="C332" i="1"/>
  <c r="E329" i="1"/>
  <c r="D329" i="1"/>
  <c r="C329" i="1"/>
  <c r="E327" i="1"/>
  <c r="D327" i="1"/>
  <c r="C327" i="1"/>
  <c r="E325" i="1"/>
  <c r="D325" i="1"/>
  <c r="C325" i="1"/>
  <c r="E323" i="1"/>
  <c r="D323" i="1"/>
  <c r="C323" i="1"/>
  <c r="E321" i="1"/>
  <c r="D321" i="1"/>
  <c r="C321" i="1"/>
  <c r="E319" i="1"/>
  <c r="D319" i="1"/>
  <c r="C319" i="1"/>
  <c r="E317" i="1"/>
  <c r="D317" i="1"/>
  <c r="C317" i="1"/>
  <c r="E312" i="1"/>
  <c r="D312" i="1"/>
  <c r="C312" i="1"/>
  <c r="E310" i="1"/>
  <c r="D310" i="1"/>
  <c r="C310" i="1"/>
  <c r="E308" i="1"/>
  <c r="D308" i="1"/>
  <c r="C308" i="1"/>
  <c r="E306" i="1"/>
  <c r="D306" i="1"/>
  <c r="C306" i="1"/>
  <c r="E304" i="1"/>
  <c r="D304" i="1"/>
  <c r="C304" i="1"/>
  <c r="E302" i="1"/>
  <c r="D302" i="1"/>
  <c r="C302" i="1"/>
  <c r="E300" i="1"/>
  <c r="D300" i="1"/>
  <c r="C300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E288" i="1"/>
  <c r="D288" i="1"/>
  <c r="C288" i="1"/>
  <c r="E286" i="1"/>
  <c r="D286" i="1"/>
  <c r="C286" i="1"/>
  <c r="E284" i="1"/>
  <c r="D284" i="1"/>
  <c r="C284" i="1"/>
  <c r="E280" i="1"/>
  <c r="D280" i="1"/>
  <c r="C280" i="1"/>
  <c r="E278" i="1"/>
  <c r="D278" i="1"/>
  <c r="C278" i="1"/>
  <c r="E276" i="1"/>
  <c r="D276" i="1"/>
  <c r="C276" i="1"/>
  <c r="E274" i="1"/>
  <c r="D274" i="1"/>
  <c r="C274" i="1"/>
  <c r="E272" i="1"/>
  <c r="D272" i="1"/>
  <c r="C272" i="1"/>
  <c r="E268" i="1"/>
  <c r="D268" i="1"/>
  <c r="C268" i="1"/>
  <c r="E266" i="1"/>
  <c r="D266" i="1"/>
  <c r="C266" i="1"/>
  <c r="E264" i="1"/>
  <c r="D264" i="1"/>
  <c r="C264" i="1"/>
  <c r="E262" i="1"/>
  <c r="D262" i="1"/>
  <c r="C262" i="1"/>
  <c r="E260" i="1"/>
  <c r="D260" i="1"/>
  <c r="C260" i="1"/>
  <c r="E256" i="1"/>
  <c r="E255" i="1" s="1"/>
  <c r="E254" i="1" s="1"/>
  <c r="D256" i="1"/>
  <c r="D255" i="1" s="1"/>
  <c r="D254" i="1" s="1"/>
  <c r="C256" i="1"/>
  <c r="C255" i="1" s="1"/>
  <c r="C254" i="1" s="1"/>
  <c r="E252" i="1"/>
  <c r="E251" i="1" s="1"/>
  <c r="E250" i="1" s="1"/>
  <c r="D252" i="1"/>
  <c r="D251" i="1" s="1"/>
  <c r="D250" i="1" s="1"/>
  <c r="C252" i="1"/>
  <c r="C251" i="1" s="1"/>
  <c r="C250" i="1" s="1"/>
  <c r="E248" i="1"/>
  <c r="E247" i="1" s="1"/>
  <c r="E246" i="1" s="1"/>
  <c r="D248" i="1"/>
  <c r="D247" i="1" s="1"/>
  <c r="D246" i="1" s="1"/>
  <c r="C248" i="1"/>
  <c r="C247" i="1" s="1"/>
  <c r="C246" i="1" s="1"/>
  <c r="E244" i="1"/>
  <c r="E243" i="1" s="1"/>
  <c r="D244" i="1"/>
  <c r="D243" i="1" s="1"/>
  <c r="C244" i="1"/>
  <c r="C243" i="1" s="1"/>
  <c r="E241" i="1"/>
  <c r="D241" i="1"/>
  <c r="C241" i="1"/>
  <c r="E239" i="1"/>
  <c r="D239" i="1"/>
  <c r="C239" i="1"/>
  <c r="E235" i="1"/>
  <c r="E234" i="1" s="1"/>
  <c r="D235" i="1"/>
  <c r="D234" i="1" s="1"/>
  <c r="C235" i="1"/>
  <c r="C234" i="1" s="1"/>
  <c r="E232" i="1"/>
  <c r="D232" i="1"/>
  <c r="C232" i="1"/>
  <c r="E229" i="1"/>
  <c r="D229" i="1"/>
  <c r="C229" i="1"/>
  <c r="E227" i="1"/>
  <c r="D227" i="1"/>
  <c r="C227" i="1"/>
  <c r="E224" i="1"/>
  <c r="D224" i="1"/>
  <c r="C224" i="1"/>
  <c r="E219" i="1"/>
  <c r="D219" i="1"/>
  <c r="C219" i="1"/>
  <c r="E216" i="1"/>
  <c r="D216" i="1"/>
  <c r="C216" i="1"/>
  <c r="E214" i="1"/>
  <c r="D214" i="1"/>
  <c r="C214" i="1"/>
  <c r="E212" i="1"/>
  <c r="D212" i="1"/>
  <c r="C212" i="1"/>
  <c r="E210" i="1"/>
  <c r="D210" i="1"/>
  <c r="C210" i="1"/>
  <c r="E208" i="1"/>
  <c r="D208" i="1"/>
  <c r="C208" i="1"/>
  <c r="E206" i="1"/>
  <c r="D206" i="1"/>
  <c r="C206" i="1"/>
  <c r="E201" i="1"/>
  <c r="D201" i="1"/>
  <c r="C201" i="1"/>
  <c r="E199" i="1"/>
  <c r="D199" i="1"/>
  <c r="C199" i="1"/>
  <c r="E197" i="1"/>
  <c r="D197" i="1"/>
  <c r="C197" i="1"/>
  <c r="E195" i="1"/>
  <c r="D195" i="1"/>
  <c r="C195" i="1"/>
  <c r="E193" i="1"/>
  <c r="D193" i="1"/>
  <c r="C193" i="1"/>
  <c r="E186" i="1"/>
  <c r="E185" i="1" s="1"/>
  <c r="E184" i="1" s="1"/>
  <c r="D186" i="1"/>
  <c r="D185" i="1" s="1"/>
  <c r="D184" i="1" s="1"/>
  <c r="C186" i="1"/>
  <c r="C185" i="1" s="1"/>
  <c r="C184" i="1" s="1"/>
  <c r="E181" i="1"/>
  <c r="E180" i="1" s="1"/>
  <c r="D181" i="1"/>
  <c r="D180" i="1" s="1"/>
  <c r="C181" i="1"/>
  <c r="C180" i="1" s="1"/>
  <c r="E178" i="1"/>
  <c r="E177" i="1" s="1"/>
  <c r="D178" i="1"/>
  <c r="D177" i="1" s="1"/>
  <c r="C178" i="1"/>
  <c r="C177" i="1" s="1"/>
  <c r="E174" i="1"/>
  <c r="E173" i="1" s="1"/>
  <c r="D174" i="1"/>
  <c r="D173" i="1" s="1"/>
  <c r="C174" i="1"/>
  <c r="C173" i="1" s="1"/>
  <c r="E171" i="1"/>
  <c r="E170" i="1" s="1"/>
  <c r="D171" i="1"/>
  <c r="D170" i="1" s="1"/>
  <c r="C171" i="1"/>
  <c r="C170" i="1" s="1"/>
  <c r="E166" i="1"/>
  <c r="D166" i="1"/>
  <c r="C166" i="1"/>
  <c r="E164" i="1"/>
  <c r="D164" i="1"/>
  <c r="C164" i="1"/>
  <c r="E162" i="1"/>
  <c r="D162" i="1"/>
  <c r="C162" i="1"/>
  <c r="E155" i="1"/>
  <c r="E154" i="1" s="1"/>
  <c r="D155" i="1"/>
  <c r="D154" i="1" s="1"/>
  <c r="C155" i="1"/>
  <c r="C154" i="1" s="1"/>
  <c r="E151" i="1"/>
  <c r="E150" i="1" s="1"/>
  <c r="E149" i="1" s="1"/>
  <c r="D151" i="1"/>
  <c r="D150" i="1" s="1"/>
  <c r="D149" i="1" s="1"/>
  <c r="C151" i="1"/>
  <c r="C150" i="1" s="1"/>
  <c r="C149" i="1" s="1"/>
  <c r="E146" i="1"/>
  <c r="E145" i="1" s="1"/>
  <c r="D146" i="1"/>
  <c r="D145" i="1" s="1"/>
  <c r="C146" i="1"/>
  <c r="C145" i="1" s="1"/>
  <c r="E143" i="1"/>
  <c r="E142" i="1" s="1"/>
  <c r="D143" i="1"/>
  <c r="D142" i="1" s="1"/>
  <c r="C143" i="1"/>
  <c r="C142" i="1" s="1"/>
  <c r="E140" i="1"/>
  <c r="E139" i="1" s="1"/>
  <c r="D140" i="1"/>
  <c r="D139" i="1" s="1"/>
  <c r="C140" i="1"/>
  <c r="C139" i="1" s="1"/>
  <c r="E136" i="1"/>
  <c r="E135" i="1" s="1"/>
  <c r="D136" i="1"/>
  <c r="D135" i="1" s="1"/>
  <c r="C136" i="1"/>
  <c r="C135" i="1" s="1"/>
  <c r="E133" i="1"/>
  <c r="E132" i="1" s="1"/>
  <c r="D133" i="1"/>
  <c r="D132" i="1" s="1"/>
  <c r="C133" i="1"/>
  <c r="C132" i="1" s="1"/>
  <c r="E128" i="1"/>
  <c r="D128" i="1"/>
  <c r="C128" i="1"/>
  <c r="E126" i="1"/>
  <c r="D126" i="1"/>
  <c r="C126" i="1"/>
  <c r="E122" i="1"/>
  <c r="D122" i="1"/>
  <c r="C122" i="1"/>
  <c r="E120" i="1"/>
  <c r="D120" i="1"/>
  <c r="C120" i="1"/>
  <c r="E118" i="1"/>
  <c r="D118" i="1"/>
  <c r="C118" i="1"/>
  <c r="E116" i="1"/>
  <c r="D116" i="1"/>
  <c r="C116" i="1"/>
  <c r="E111" i="1"/>
  <c r="E110" i="1" s="1"/>
  <c r="E109" i="1" s="1"/>
  <c r="D111" i="1"/>
  <c r="D110" i="1" s="1"/>
  <c r="D109" i="1" s="1"/>
  <c r="C111" i="1"/>
  <c r="C110" i="1" s="1"/>
  <c r="C109" i="1" s="1"/>
  <c r="E107" i="1"/>
  <c r="E106" i="1" s="1"/>
  <c r="D107" i="1"/>
  <c r="D106" i="1" s="1"/>
  <c r="C107" i="1"/>
  <c r="C106" i="1" s="1"/>
  <c r="E103" i="1"/>
  <c r="E102" i="1" s="1"/>
  <c r="D103" i="1"/>
  <c r="D102" i="1" s="1"/>
  <c r="C103" i="1"/>
  <c r="C102" i="1" s="1"/>
  <c r="E100" i="1"/>
  <c r="E99" i="1" s="1"/>
  <c r="D100" i="1"/>
  <c r="D99" i="1" s="1"/>
  <c r="C100" i="1"/>
  <c r="C99" i="1" s="1"/>
  <c r="E96" i="1"/>
  <c r="E95" i="1" s="1"/>
  <c r="D96" i="1"/>
  <c r="D95" i="1" s="1"/>
  <c r="C96" i="1"/>
  <c r="C95" i="1" s="1"/>
  <c r="E91" i="1"/>
  <c r="E90" i="1" s="1"/>
  <c r="E89" i="1" s="1"/>
  <c r="D91" i="1"/>
  <c r="D90" i="1" s="1"/>
  <c r="D89" i="1" s="1"/>
  <c r="C91" i="1"/>
  <c r="C90" i="1" s="1"/>
  <c r="C89" i="1" s="1"/>
  <c r="E87" i="1"/>
  <c r="E86" i="1" s="1"/>
  <c r="D87" i="1"/>
  <c r="D86" i="1" s="1"/>
  <c r="C87" i="1"/>
  <c r="C86" i="1" s="1"/>
  <c r="E83" i="1"/>
  <c r="E82" i="1" s="1"/>
  <c r="E81" i="1" s="1"/>
  <c r="D83" i="1"/>
  <c r="D82" i="1" s="1"/>
  <c r="D81" i="1" s="1"/>
  <c r="C83" i="1"/>
  <c r="C82" i="1" s="1"/>
  <c r="C81" i="1" s="1"/>
  <c r="E78" i="1"/>
  <c r="E77" i="1" s="1"/>
  <c r="D78" i="1"/>
  <c r="D77" i="1" s="1"/>
  <c r="C78" i="1"/>
  <c r="C77" i="1" s="1"/>
  <c r="E75" i="1"/>
  <c r="E74" i="1" s="1"/>
  <c r="D75" i="1"/>
  <c r="D74" i="1" s="1"/>
  <c r="C75" i="1"/>
  <c r="C74" i="1" s="1"/>
  <c r="E70" i="1"/>
  <c r="E69" i="1" s="1"/>
  <c r="E68" i="1" s="1"/>
  <c r="D70" i="1"/>
  <c r="D69" i="1" s="1"/>
  <c r="D68" i="1" s="1"/>
  <c r="C70" i="1"/>
  <c r="C69" i="1" s="1"/>
  <c r="C68" i="1" s="1"/>
  <c r="E66" i="1"/>
  <c r="E65" i="1" s="1"/>
  <c r="E64" i="1" s="1"/>
  <c r="D66" i="1"/>
  <c r="D65" i="1" s="1"/>
  <c r="D64" i="1" s="1"/>
  <c r="C66" i="1"/>
  <c r="C65" i="1" s="1"/>
  <c r="C64" i="1" s="1"/>
  <c r="E61" i="1"/>
  <c r="E60" i="1" s="1"/>
  <c r="E59" i="1" s="1"/>
  <c r="D61" i="1"/>
  <c r="D60" i="1" s="1"/>
  <c r="D59" i="1" s="1"/>
  <c r="C61" i="1"/>
  <c r="C60" i="1" s="1"/>
  <c r="C59" i="1" s="1"/>
  <c r="E56" i="1"/>
  <c r="E55" i="1" s="1"/>
  <c r="E54" i="1" s="1"/>
  <c r="D56" i="1"/>
  <c r="D55" i="1" s="1"/>
  <c r="D54" i="1" s="1"/>
  <c r="C56" i="1"/>
  <c r="C55" i="1" s="1"/>
  <c r="C54" i="1" s="1"/>
  <c r="E52" i="1"/>
  <c r="E51" i="1" s="1"/>
  <c r="E50" i="1" s="1"/>
  <c r="D52" i="1"/>
  <c r="D51" i="1" s="1"/>
  <c r="D50" i="1" s="1"/>
  <c r="C52" i="1"/>
  <c r="C51" i="1" s="1"/>
  <c r="C50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409" i="1" l="1"/>
  <c r="E409" i="1"/>
  <c r="C138" i="1"/>
  <c r="C131" i="1" s="1"/>
  <c r="C130" i="1" s="1"/>
  <c r="D356" i="1"/>
  <c r="D355" i="1" s="1"/>
  <c r="D161" i="1"/>
  <c r="D160" i="1" s="1"/>
  <c r="D153" i="1" s="1"/>
  <c r="D148" i="1" s="1"/>
  <c r="E259" i="1"/>
  <c r="E258" i="1" s="1"/>
  <c r="D125" i="1"/>
  <c r="D124" i="1" s="1"/>
  <c r="E125" i="1"/>
  <c r="E124" i="1" s="1"/>
  <c r="E238" i="1"/>
  <c r="E237" i="1" s="1"/>
  <c r="D339" i="1"/>
  <c r="C548" i="1"/>
  <c r="C169" i="1"/>
  <c r="D283" i="1"/>
  <c r="D282" i="1" s="1"/>
  <c r="E346" i="1"/>
  <c r="E345" i="1" s="1"/>
  <c r="E344" i="1" s="1"/>
  <c r="E161" i="1"/>
  <c r="E160" i="1" s="1"/>
  <c r="E153" i="1" s="1"/>
  <c r="E148" i="1" s="1"/>
  <c r="C283" i="1"/>
  <c r="C282" i="1" s="1"/>
  <c r="E356" i="1"/>
  <c r="E355" i="1" s="1"/>
  <c r="D115" i="1"/>
  <c r="D114" i="1" s="1"/>
  <c r="C223" i="1"/>
  <c r="C222" i="1" s="1"/>
  <c r="D223" i="1"/>
  <c r="D222" i="1" s="1"/>
  <c r="E223" i="1"/>
  <c r="E222" i="1" s="1"/>
  <c r="C238" i="1"/>
  <c r="C237" i="1" s="1"/>
  <c r="D271" i="1"/>
  <c r="D270" i="1" s="1"/>
  <c r="D409" i="1"/>
  <c r="E396" i="1"/>
  <c r="C396" i="1"/>
  <c r="C356" i="1"/>
  <c r="C355" i="1" s="1"/>
  <c r="C346" i="1"/>
  <c r="C345" i="1" s="1"/>
  <c r="C344" i="1" s="1"/>
  <c r="D346" i="1"/>
  <c r="D345" i="1" s="1"/>
  <c r="D344" i="1" s="1"/>
  <c r="E339" i="1"/>
  <c r="C339" i="1"/>
  <c r="E316" i="1"/>
  <c r="E315" i="1" s="1"/>
  <c r="C316" i="1"/>
  <c r="C315" i="1" s="1"/>
  <c r="D316" i="1"/>
  <c r="D315" i="1" s="1"/>
  <c r="D291" i="1"/>
  <c r="D290" i="1" s="1"/>
  <c r="E291" i="1"/>
  <c r="E290" i="1" s="1"/>
  <c r="C291" i="1"/>
  <c r="C290" i="1" s="1"/>
  <c r="E283" i="1"/>
  <c r="E282" i="1" s="1"/>
  <c r="E271" i="1"/>
  <c r="E270" i="1" s="1"/>
  <c r="C271" i="1"/>
  <c r="C270" i="1" s="1"/>
  <c r="C259" i="1"/>
  <c r="C258" i="1" s="1"/>
  <c r="D259" i="1"/>
  <c r="D258" i="1" s="1"/>
  <c r="D238" i="1"/>
  <c r="D237" i="1" s="1"/>
  <c r="E205" i="1"/>
  <c r="E204" i="1" s="1"/>
  <c r="C205" i="1"/>
  <c r="C204" i="1" s="1"/>
  <c r="D205" i="1"/>
  <c r="D204" i="1" s="1"/>
  <c r="C192" i="1"/>
  <c r="C191" i="1" s="1"/>
  <c r="D192" i="1"/>
  <c r="D191" i="1" s="1"/>
  <c r="E192" i="1"/>
  <c r="E191" i="1" s="1"/>
  <c r="D176" i="1"/>
  <c r="E176" i="1"/>
  <c r="C176" i="1"/>
  <c r="E169" i="1"/>
  <c r="D169" i="1"/>
  <c r="C161" i="1"/>
  <c r="C160" i="1" s="1"/>
  <c r="C153" i="1" s="1"/>
  <c r="C148" i="1" s="1"/>
  <c r="D138" i="1"/>
  <c r="D131" i="1" s="1"/>
  <c r="D130" i="1" s="1"/>
  <c r="E138" i="1"/>
  <c r="E131" i="1" s="1"/>
  <c r="E130" i="1" s="1"/>
  <c r="C125" i="1"/>
  <c r="C124" i="1" s="1"/>
  <c r="C115" i="1"/>
  <c r="C114" i="1" s="1"/>
  <c r="E115" i="1"/>
  <c r="E114" i="1" s="1"/>
  <c r="D98" i="1"/>
  <c r="C98" i="1"/>
  <c r="D85" i="1"/>
  <c r="D80" i="1" s="1"/>
  <c r="E85" i="1"/>
  <c r="E80" i="1" s="1"/>
  <c r="E73" i="1"/>
  <c r="E72" i="1" s="1"/>
  <c r="C73" i="1"/>
  <c r="C72" i="1" s="1"/>
  <c r="D73" i="1"/>
  <c r="D72" i="1" s="1"/>
  <c r="D63" i="1"/>
  <c r="D58" i="1" s="1"/>
  <c r="C63" i="1"/>
  <c r="C58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D509" i="1"/>
  <c r="E548" i="1"/>
  <c r="C27" i="1"/>
  <c r="C26" i="1" s="1"/>
  <c r="D41" i="1"/>
  <c r="D40" i="1" s="1"/>
  <c r="E63" i="1"/>
  <c r="E58" i="1" s="1"/>
  <c r="C85" i="1"/>
  <c r="C80" i="1" s="1"/>
  <c r="C509" i="1"/>
  <c r="D548" i="1"/>
  <c r="E27" i="1"/>
  <c r="E26" i="1" s="1"/>
  <c r="E98" i="1"/>
  <c r="D396" i="1"/>
  <c r="E509" i="1"/>
  <c r="D113" i="1" l="1"/>
  <c r="D94" i="1" s="1"/>
  <c r="D168" i="1"/>
  <c r="E113" i="1"/>
  <c r="E94" i="1" s="1"/>
  <c r="C168" i="1"/>
  <c r="D395" i="1"/>
  <c r="D394" i="1" s="1"/>
  <c r="E395" i="1"/>
  <c r="E394" i="1" s="1"/>
  <c r="C395" i="1"/>
  <c r="C394" i="1" s="1"/>
  <c r="E190" i="1"/>
  <c r="E189" i="1" s="1"/>
  <c r="D190" i="1"/>
  <c r="D189" i="1" s="1"/>
  <c r="C190" i="1"/>
  <c r="C189" i="1" s="1"/>
  <c r="E168" i="1"/>
  <c r="C113" i="1"/>
  <c r="C94" i="1" s="1"/>
  <c r="D11" i="1"/>
  <c r="E11" i="1"/>
  <c r="C11" i="1"/>
  <c r="E93" i="1" l="1"/>
  <c r="E10" i="1" s="1"/>
  <c r="E569" i="1" s="1"/>
  <c r="C93" i="1"/>
  <c r="C10" i="1" s="1"/>
  <c r="C569" i="1" s="1"/>
  <c r="D93" i="1"/>
  <c r="D10" i="1" s="1"/>
  <c r="D569" i="1" s="1"/>
</calcChain>
</file>

<file path=xl/sharedStrings.xml><?xml version="1.0" encoding="utf-8"?>
<sst xmlns="http://schemas.openxmlformats.org/spreadsheetml/2006/main" count="1126" uniqueCount="971">
  <si>
    <t>к решению Совета</t>
  </si>
  <si>
    <t>Доходы бюджета города Оренбурга на 2022 год и на плановый период 2023 и 2024 годов</t>
  </si>
  <si>
    <t>(руб.)</t>
  </si>
  <si>
    <t>Наименование показателя</t>
  </si>
  <si>
    <t>Код видов доходов, подвидов доходов</t>
  </si>
  <si>
    <t>2022 год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</si>
  <si>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</si>
  <si>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</si>
  <si>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</si>
  <si>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</si>
  <si>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</si>
  <si>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</si>
  <si>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</si>
  <si>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</si>
  <si>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</si>
  <si>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</si>
  <si>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</si>
  <si>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</si>
  <si>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</si>
  <si>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</si>
  <si>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</si>
  <si>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</si>
  <si>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</si>
  <si>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</si>
  <si>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</si>
  <si>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</si>
  <si>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</si>
  <si>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</si>
  <si>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</si>
  <si>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</si>
  <si>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</si>
  <si>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</si>
  <si>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</si>
  <si>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</si>
  <si>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</si>
  <si>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</si>
  <si>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</si>
  <si>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</si>
  <si>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</si>
  <si>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</si>
  <si>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</si>
  <si>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</si>
  <si>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</si>
  <si>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</si>
  <si>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Управление Федерального казначейства по Оренбургской области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</si>
  <si>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</si>
  <si>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</si>
  <si>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</si>
  <si>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</si>
  <si>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</si>
  <si>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</si>
  <si>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</si>
  <si>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</si>
  <si>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</si>
  <si>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</si>
  <si>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</si>
  <si>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</si>
  <si>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</si>
  <si>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</si>
  <si>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</si>
  <si>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100 1 03 02261 01 0000 110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</si>
  <si>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</si>
  <si>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</si>
  <si>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</si>
  <si>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</si>
  <si>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</si>
  <si>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</si>
  <si>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</si>
  <si>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</si>
  <si>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</si>
  <si>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</si>
  <si>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</si>
  <si>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</si>
  <si>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</si>
  <si>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</si>
  <si>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</si>
  <si>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</si>
  <si>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</si>
  <si>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</si>
  <si>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</si>
  <si>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</si>
  <si>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</si>
  <si>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</si>
  <si>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</si>
  <si>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</si>
  <si>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</si>
  <si>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</si>
  <si>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</si>
  <si>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</si>
  <si>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</si>
  <si>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</si>
  <si>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</si>
  <si>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</si>
  <si>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</si>
  <si>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</si>
  <si>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</si>
  <si>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</si>
  <si>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</si>
  <si>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</si>
  <si>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</si>
  <si>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</si>
  <si>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</si>
  <si>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</si>
  <si>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</si>
  <si>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</si>
  <si>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</si>
  <si>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</si>
  <si>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</si>
  <si>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</si>
  <si>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</si>
  <si>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</si>
  <si>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</si>
  <si>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</si>
  <si>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</si>
  <si>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</si>
  <si>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</si>
  <si>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</si>
  <si>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</si>
  <si>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</si>
  <si>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</si>
  <si>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</si>
  <si>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</si>
  <si>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</si>
  <si>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</si>
  <si>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</si>
  <si>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</si>
  <si>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</si>
  <si>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</si>
  <si>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</si>
  <si>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</si>
  <si>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</si>
  <si>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</si>
  <si>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</si>
  <si>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</si>
  <si>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</si>
  <si>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</si>
  <si>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</si>
  <si>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</si>
  <si>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</si>
  <si>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</si>
  <si>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</si>
  <si>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</si>
  <si>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</si>
  <si>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</si>
  <si>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</si>
  <si>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</si>
  <si>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013 1 08 07150 01 1000 110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</si>
  <si>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</si>
  <si>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</si>
  <si>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</si>
  <si>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</si>
  <si>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</si>
  <si>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</si>
  <si>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Управление строительства и дорожного хозяйства администрации города Оренбурга</t>
  </si>
  <si>
    <t xml:space="preserve"> 111 08 07173 01 1000 110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</si>
  <si>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</si>
  <si>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</si>
  <si>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</si>
  <si>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</si>
  <si>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</si>
  <si>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</si>
  <si>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</si>
  <si>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Комитет по управлению имуществом города Оренбурга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</si>
  <si>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</si>
  <si>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</si>
  <si>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</si>
  <si>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</si>
  <si>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</si>
  <si>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</si>
  <si>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</si>
  <si>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</si>
  <si>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</si>
  <si>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</si>
  <si>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</si>
  <si>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</si>
  <si>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</si>
  <si>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</si>
  <si>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</si>
  <si>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</si>
  <si>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</si>
  <si>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</si>
  <si>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</si>
  <si>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</si>
  <si>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</si>
  <si>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</si>
  <si>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</si>
  <si>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</si>
  <si>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</si>
  <si>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</si>
  <si>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</si>
  <si>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</si>
  <si>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</si>
  <si>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</si>
  <si>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</si>
  <si>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</si>
  <si>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</si>
  <si>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</si>
  <si>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</si>
  <si>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</si>
  <si>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</si>
  <si>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</si>
  <si>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</si>
  <si>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</si>
  <si>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</si>
  <si>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</si>
  <si>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</si>
  <si>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</si>
  <si>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</si>
  <si>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</si>
  <si>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</si>
  <si>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</si>
  <si>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</si>
  <si>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</si>
  <si>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</si>
  <si>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</si>
  <si>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</si>
  <si>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</si>
  <si>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</si>
  <si>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</si>
  <si>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</si>
  <si>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</si>
  <si>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</si>
  <si>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</si>
  <si>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</si>
  <si>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</si>
  <si>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</si>
  <si>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</si>
  <si>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</si>
  <si>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</si>
  <si>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</si>
  <si>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</si>
  <si>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</si>
  <si>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</si>
  <si>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</si>
  <si>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</si>
  <si>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</si>
  <si>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</si>
  <si>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</si>
  <si>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</si>
  <si>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</si>
  <si>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</si>
  <si>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</si>
  <si>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</si>
  <si>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</si>
  <si>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</si>
  <si>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</si>
  <si>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</si>
  <si>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</si>
  <si>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</si>
  <si>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</si>
  <si>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</si>
  <si>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</si>
  <si>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</si>
  <si>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</si>
  <si>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</si>
  <si>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</si>
  <si>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</si>
  <si>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</si>
  <si>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</si>
  <si>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</si>
  <si>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</si>
  <si>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</si>
  <si>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</si>
  <si>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</si>
  <si>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</si>
  <si>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</si>
  <si>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</si>
  <si>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</si>
  <si>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</si>
  <si>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</si>
  <si>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</si>
  <si>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</si>
  <si>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041 1 13 02064 04 0000 130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</si>
  <si>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</si>
  <si>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</si>
  <si>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</si>
  <si>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</si>
  <si>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</si>
  <si>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</si>
  <si>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</si>
  <si>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</si>
  <si>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</si>
  <si>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</si>
  <si>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</si>
  <si>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</si>
  <si>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</si>
  <si>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</si>
  <si>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</si>
  <si>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</si>
  <si>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</si>
  <si>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</si>
  <si>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</si>
  <si>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</si>
  <si>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</si>
  <si>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</si>
  <si>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</si>
  <si>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</si>
  <si>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</si>
  <si>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</si>
  <si>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</si>
  <si>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</si>
  <si>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</si>
  <si>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</si>
  <si>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</si>
  <si>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</si>
  <si>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</si>
  <si>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</si>
  <si>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</si>
  <si>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</si>
  <si>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</si>
  <si>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</si>
  <si>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</si>
  <si>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</si>
  <si>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</si>
  <si>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</si>
  <si>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</si>
  <si>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</si>
  <si>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</si>
  <si>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</si>
  <si>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</si>
  <si>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</si>
  <si>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</si>
  <si>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</si>
  <si>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</si>
  <si>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</si>
  <si>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</si>
  <si>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</si>
  <si>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</si>
  <si>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</si>
  <si>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</si>
  <si>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</si>
  <si>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</si>
  <si>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</si>
  <si>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</si>
  <si>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</si>
  <si>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</si>
  <si>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</si>
  <si>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</si>
  <si>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</si>
  <si>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государственных нормативных требований охраны труда, содержащихся в федеральных законах и иных нормативных правовых актах Российской Федерации)</t>
  </si>
  <si>
    <t>1 16 01053 01 0271 140</t>
  </si>
  <si>
    <t>820 1 16 01053 01 0271 140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</si>
  <si>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</si>
  <si>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</si>
  <si>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</si>
  <si>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</si>
  <si>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</si>
  <si>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</si>
  <si>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</si>
  <si>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</si>
  <si>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</si>
  <si>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</si>
  <si>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</si>
  <si>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</si>
  <si>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</si>
  <si>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</si>
  <si>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</si>
  <si>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</si>
  <si>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</si>
  <si>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</si>
  <si>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</si>
  <si>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</si>
  <si>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</si>
  <si>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</si>
  <si>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</si>
  <si>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</si>
  <si>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</si>
  <si>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</si>
  <si>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</si>
  <si>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</si>
  <si>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</si>
  <si>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</si>
  <si>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</si>
  <si>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</si>
  <si>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</si>
  <si>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</si>
  <si>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</si>
  <si>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</si>
  <si>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</si>
  <si>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</si>
  <si>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</si>
  <si>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</si>
  <si>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</si>
  <si>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</si>
  <si>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</si>
  <si>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</si>
  <si>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</si>
  <si>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</si>
  <si>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</si>
  <si>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</si>
  <si>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</si>
  <si>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</si>
  <si>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</si>
  <si>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</si>
  <si>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</si>
  <si>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</si>
  <si>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</si>
  <si>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</si>
  <si>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</si>
  <si>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</si>
  <si>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</si>
  <si>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</si>
  <si>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</si>
  <si>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</si>
  <si>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</si>
  <si>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</si>
  <si>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</si>
  <si>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</si>
  <si>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</si>
  <si>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</si>
  <si>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</si>
  <si>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</si>
  <si>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</si>
  <si>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</si>
  <si>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</si>
  <si>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</si>
  <si>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</si>
  <si>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</si>
  <si>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</si>
  <si>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</si>
  <si>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</si>
  <si>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</si>
  <si>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</si>
  <si>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</si>
  <si>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</si>
  <si>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</si>
  <si>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</si>
  <si>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</si>
  <si>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</si>
  <si>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</si>
  <si>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</si>
  <si>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</si>
  <si>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</si>
  <si>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</si>
  <si>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</si>
  <si>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</si>
  <si>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</si>
  <si>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</si>
  <si>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</si>
  <si>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</si>
  <si>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</si>
  <si>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</si>
  <si>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</si>
  <si>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</si>
  <si>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</si>
  <si>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</si>
  <si>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</si>
  <si>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</si>
  <si>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</si>
  <si>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</si>
  <si>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</si>
  <si>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</si>
  <si>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</si>
  <si>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</si>
  <si>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</si>
  <si>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</si>
  <si>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</si>
  <si>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</si>
  <si>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</si>
  <si>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</si>
  <si>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</si>
  <si>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</si>
  <si>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</si>
  <si>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</si>
  <si>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информации, 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</si>
  <si>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</si>
  <si>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</si>
  <si>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</si>
  <si>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</si>
  <si>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</si>
  <si>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</si>
  <si>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</si>
  <si>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</si>
  <si>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</si>
  <si>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</si>
  <si>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</si>
  <si>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</si>
  <si>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</si>
  <si>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</si>
  <si>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</si>
  <si>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</si>
  <si>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</si>
  <si>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</si>
  <si>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</si>
  <si>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</si>
  <si>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</si>
  <si>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</si>
  <si>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</si>
  <si>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</si>
  <si>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</si>
  <si>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</si>
  <si>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</si>
  <si>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</si>
  <si>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</si>
  <si>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</si>
  <si>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</si>
  <si>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</si>
  <si>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</si>
  <si>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</si>
  <si>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</si>
  <si>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</si>
  <si>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</si>
  <si>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</si>
  <si>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</si>
  <si>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</si>
  <si>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</si>
  <si>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</si>
  <si>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</si>
  <si>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</si>
  <si>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</si>
  <si>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</si>
  <si>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</si>
  <si>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</si>
  <si>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</si>
  <si>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</si>
  <si>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</si>
  <si>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</si>
  <si>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</si>
  <si>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</si>
  <si>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</si>
  <si>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</si>
  <si>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</si>
  <si>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</si>
  <si>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</si>
  <si>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</si>
  <si>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</si>
  <si>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</si>
  <si>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</si>
  <si>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</si>
  <si>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</si>
  <si>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</si>
  <si>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</si>
  <si>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</si>
  <si>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</si>
  <si>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</si>
  <si>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</si>
  <si>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</si>
  <si>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</si>
  <si>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</si>
  <si>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</si>
  <si>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</si>
  <si>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</si>
  <si>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</si>
  <si>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</si>
  <si>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</si>
  <si>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</si>
  <si>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</si>
  <si>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</si>
  <si>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</si>
  <si>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</si>
  <si>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</si>
  <si>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</si>
  <si>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</si>
  <si>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</si>
  <si>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</si>
  <si>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</si>
  <si>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</si>
  <si>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</si>
  <si>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</si>
  <si>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</si>
  <si>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</si>
  <si>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</si>
  <si>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</si>
  <si>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</si>
  <si>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</si>
  <si>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</si>
  <si>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</si>
  <si>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</si>
  <si>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</si>
  <si>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</si>
  <si>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</si>
  <si>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</si>
  <si>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</si>
  <si>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</si>
  <si>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</si>
  <si>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</si>
  <si>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</si>
  <si>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</si>
  <si>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</si>
  <si>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</si>
  <si>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</si>
  <si>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</si>
  <si>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</si>
  <si>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</si>
  <si>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</si>
  <si>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</si>
  <si>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</si>
  <si>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</si>
  <si>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</si>
  <si>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</si>
  <si>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</si>
  <si>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</si>
  <si>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</si>
  <si>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</si>
  <si>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</si>
  <si>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Управление Министерства юстиции российской Федерации по Оренбургской области</t>
  </si>
  <si>
    <t>318 1 16 10123 01 0041 140</t>
  </si>
  <si>
    <t>Управление Федеральной службы государственной регистрации, кадастра и картографии по Оренбургской области</t>
  </si>
  <si>
    <t>321 1 16 10123 01 0041 140</t>
  </si>
  <si>
    <t>842 1 16 10123 01 0041 140</t>
  </si>
  <si>
    <t>Государственная жилищная инспекция по Оренбургской области</t>
  </si>
  <si>
    <t>854 1 16 10123 01 0041 140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</si>
  <si>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</si>
  <si>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</si>
  <si>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</si>
  <si>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</si>
  <si>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</si>
  <si>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</si>
  <si>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</si>
  <si>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</si>
  <si>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</si>
  <si>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111 1 16 11064 01 0000 140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</si>
  <si>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</si>
  <si>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</si>
  <si>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</si>
  <si>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</si>
  <si>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</si>
  <si>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</si>
  <si>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</si>
  <si>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</si>
  <si>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</si>
  <si>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</si>
  <si>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</si>
  <si>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</si>
  <si>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</si>
  <si>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</si>
  <si>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</si>
  <si>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</si>
  <si>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</si>
  <si>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</si>
  <si>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</si>
  <si>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</si>
  <si>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</si>
  <si>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</si>
  <si>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</si>
  <si>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</si>
  <si>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</si>
  <si>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софинансирование капитальных вложений в объекты муниципальной собственности на создание новых мест в общеобразовательных организациях на 2022 год и плановый период 2023 и 20234 годов</t>
  </si>
  <si>
    <t>006 2 02 20077 04 0000 150</t>
  </si>
  <si>
    <t>субсидии на софинансирование капитальных вложений в объекты муниципальной собственности для размещения дошкольных образовательных организаций на 2022 год</t>
  </si>
  <si>
    <t>111 2 02 20077 04 0000 150</t>
  </si>
  <si>
    <t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на 2022 и 2023 годы</t>
  </si>
  <si>
    <t>на софинансирование капитальных вложений в объекты муниципальной собственности в целях стимулирования жилищного строительства на 2022 и 2023 годы</t>
  </si>
  <si>
    <t>субсидии бюджетам муниципальных образований на софинансирование капитальных вложений в объекты муниципальной собственности на создание новых мест в общеобразовательных организациях в связи  с ростом числа обучающихся,вызванных демографическим фактором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</si>
  <si>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</si>
  <si>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</si>
  <si>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</si>
  <si>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</si>
  <si>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111 2 02 20216 04 0000 150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</si>
  <si>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</si>
  <si>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</si>
  <si>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</si>
  <si>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</si>
  <si>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</si>
  <si>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</si>
  <si>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</si>
  <si>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</si>
  <si>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</si>
  <si>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</si>
  <si>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</si>
  <si>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</si>
  <si>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</si>
  <si>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</si>
  <si>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</si>
  <si>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</si>
  <si>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111 2 02 25021 04 0000 150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</si>
  <si>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</si>
  <si>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</si>
  <si>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</si>
  <si>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</si>
  <si>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</si>
  <si>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</si>
  <si>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</si>
  <si>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</si>
  <si>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</si>
  <si>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</si>
  <si>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</si>
  <si>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</si>
  <si>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</si>
  <si>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</si>
  <si>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</si>
  <si>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</si>
  <si>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</si>
  <si>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</si>
  <si>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</si>
  <si>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</si>
  <si>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</si>
  <si>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</si>
  <si>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</si>
  <si>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</si>
  <si>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</si>
  <si>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</si>
  <si>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</si>
  <si>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</si>
  <si>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</si>
  <si>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</si>
  <si>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</si>
  <si>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</si>
  <si>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</si>
  <si>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</si>
  <si>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</si>
  <si>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</si>
  <si>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</si>
  <si>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</si>
  <si>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</si>
  <si>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</si>
  <si>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</si>
  <si>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</si>
  <si>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</si>
  <si>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</si>
  <si>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</si>
  <si>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</si>
  <si>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</si>
  <si>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</si>
  <si>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111 2 02 25305 04 0000 150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</si>
  <si>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</si>
  <si>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</si>
  <si>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</si>
  <si>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</si>
  <si>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</si>
  <si>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</si>
  <si>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</si>
  <si>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</si>
  <si>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</si>
  <si>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</si>
  <si>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 xml:space="preserve">сусубсидии бюджетам муниципальных образований Оренбургской области на модернизацию театров юного зрителя и театров кукол на 2022 год 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</si>
  <si>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</si>
  <si>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</si>
  <si>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</si>
  <si>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</si>
  <si>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</si>
  <si>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</si>
  <si>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</si>
  <si>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</si>
  <si>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</si>
  <si>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</si>
  <si>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</si>
  <si>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</si>
  <si>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</si>
  <si>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</si>
  <si>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</si>
  <si>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</si>
  <si>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</si>
  <si>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на проведение комплексных кадастровых работ на 2022 год и на плановый период 2023 и 2024 годов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</si>
  <si>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</si>
  <si>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</si>
  <si>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</si>
  <si>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</si>
  <si>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</si>
  <si>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на поддержку творческой деятельности и техническое оснащение детских и кукольных театров на 2022 год и на плановый период 2023 и 2024 годов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</si>
  <si>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</si>
  <si>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</si>
  <si>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</si>
  <si>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</si>
  <si>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</si>
  <si>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</si>
  <si>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</si>
  <si>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</si>
  <si>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</si>
  <si>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</si>
  <si>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</si>
  <si>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</si>
  <si>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</si>
  <si>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</si>
  <si>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</si>
  <si>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</si>
  <si>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</si>
  <si>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</si>
  <si>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111 2 02 25555 04 0000 150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</si>
  <si>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</si>
  <si>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</si>
  <si>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</si>
  <si>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</si>
  <si>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</si>
  <si>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</si>
  <si>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на софинансирование мероприятий по приобретению общественного пассажирского транспорта на 2022 год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</si>
  <si>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</si>
  <si>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</si>
  <si>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</si>
  <si>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</si>
  <si>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</si>
  <si>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</si>
  <si>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</si>
  <si>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</si>
  <si>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</si>
  <si>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</si>
  <si>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</si>
  <si>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</si>
  <si>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</si>
  <si>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</si>
  <si>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</si>
  <si>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</si>
  <si>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</si>
  <si>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</si>
  <si>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</si>
  <si>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</si>
  <si>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</si>
  <si>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</si>
  <si>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</si>
  <si>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</si>
  <si>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</si>
  <si>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</si>
  <si>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</si>
  <si>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</si>
  <si>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</si>
  <si>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</si>
  <si>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</si>
  <si>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</si>
  <si>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</si>
  <si>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</si>
  <si>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</si>
  <si>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</si>
  <si>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</si>
  <si>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</si>
  <si>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</si>
  <si>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</si>
  <si>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</si>
  <si>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</si>
  <si>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</si>
  <si>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</si>
  <si>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</si>
  <si>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</si>
  <si>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</si>
  <si>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</si>
  <si>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</si>
  <si>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</si>
  <si>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</si>
  <si>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</si>
  <si>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</si>
  <si>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</si>
  <si>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</si>
  <si>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</si>
  <si>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</si>
  <si>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</si>
  <si>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</si>
  <si>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</si>
  <si>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</si>
  <si>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</si>
  <si>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</si>
  <si>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</si>
  <si>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</si>
  <si>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</si>
  <si>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</si>
  <si>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</si>
  <si>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</si>
  <si>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</si>
  <si>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</si>
  <si>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</si>
  <si>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</si>
  <si>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</si>
  <si>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</si>
  <si>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</si>
  <si>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</si>
  <si>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</si>
  <si>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</si>
  <si>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</si>
  <si>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</si>
  <si>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</si>
  <si>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</si>
  <si>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</si>
  <si>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</si>
  <si>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</si>
  <si>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</si>
  <si>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</si>
  <si>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</si>
  <si>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</si>
  <si>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</si>
  <si>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</si>
  <si>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</si>
  <si>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</si>
  <si>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</si>
  <si>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</si>
  <si>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</si>
  <si>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межбюджетные  трансферты, передаваемые бюджетам на поощрение региональных и муниципальных управленческих команд Оренбургской области за достижение показателей деятельности  органов исполнительной власти</t>
  </si>
  <si>
    <t>001 202 49999 04 0000 150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</si>
  <si>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</si>
  <si>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</si>
  <si>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</si>
  <si>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</si>
  <si>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</si>
  <si>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</si>
  <si>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</si>
  <si>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</si>
  <si>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</si>
  <si>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</si>
  <si>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</si>
  <si>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</si>
  <si>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</si>
  <si>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</si>
  <si>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</si>
  <si>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</si>
  <si>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000 2 02 25519 04 0000 150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</si>
  <si>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</si>
  <si>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</si>
  <si>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на реализацию инициативных проектов на 2022 год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</si>
  <si>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</si>
  <si>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</si>
  <si>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на оснащение оборудованием строящихся (вновь построенных) объектов муниципальной собственности для размещения общеобразовательных организаций на 2022 год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</si>
  <si>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</si>
  <si>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на софинансирование расходов по капитальному ремонту и ремонту автомобильных дорог общего пользования населенных пунктов на 2022 год и на плановый период 2023 и 2024 годов</t>
  </si>
  <si>
    <t>на софинансирование капитальных вложений в объекты муниципальной собственности в целях стимулирования жилищного строительства на 2022 и плановый период 2023 и 2024 годов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</si>
  <si>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</si>
  <si>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</si>
  <si>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на реализацию мероприятий федеральной целевой программы "Увековечение памяти погибших при защите Отечества на 2019-2024 годы" на 2022 год и на плановый период 2023 и 2024 годов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</si>
  <si>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</si>
  <si>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</si>
  <si>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на поддержку отрасли культуры, источником финансового обеспечения которых в том числе является субсидия из федерального бюджета на 2022 год и на плановый период 2023 и 2024 годов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</si>
  <si>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бюджета, на 2022 год и на плановый период 2023 и 2024 годов (оснащение образовательных учреждений в сфере культуры (детских школ искусств)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</si>
  <si>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</si>
  <si>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</si>
  <si>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обучающимися с ограниченными возможностями здоровья, осваивающим программы начального общего, основного общего и среднего общего образования на дому на 2022 год и на плановый период 2023 и 2024 годов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</si>
  <si>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</si>
  <si>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</si>
  <si>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</si>
  <si>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</si>
  <si>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</si>
  <si>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</si>
  <si>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1 17 15020 04 1403 150</t>
  </si>
  <si>
    <t>001 1 17 15020 04 1403 150</t>
  </si>
  <si>
    <t>1 17 15020 04 1404 150</t>
  </si>
  <si>
    <t>001 1 17 15020 04 1404 150</t>
  </si>
  <si>
    <t>1 17 15020 04 1405 150</t>
  </si>
  <si>
    <t>001 1 17 15020 04 1405 150</t>
  </si>
  <si>
    <t>1 17 15020 04 1406 150</t>
  </si>
  <si>
    <t>001 1 17 15020 04 1406 150</t>
  </si>
  <si>
    <t>Инициативные платежи, зачисляемые в бюджеты городских округов (благоустройство парка Победы на территории поселка Самородово Промышленного района города Оренбурга)</t>
  </si>
  <si>
    <t>Инициативные платежи, зачисляемые в бюджеты городских округов (благоустройство сквера Памяти и Славы по адресу: город Оренбург, село Городище, ул. Октябрьская)</t>
  </si>
  <si>
    <t>Инициативные платежи, зачисляемые в бюджеты городских округов (благоустройство территории сквера по адресу: ул. Молодежная в границах земельного участка 44:0501001:1900, п. Нижнесакмарский, г. Оренбург)</t>
  </si>
  <si>
    <t>1 17 15020 04 0002 150</t>
  </si>
  <si>
    <t>009 1 17 15020 04 0002 150</t>
  </si>
  <si>
    <t>1 17 15020 04 0003 150</t>
  </si>
  <si>
    <t>1 17 15020 04 0004 150</t>
  </si>
  <si>
    <t>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</si>
  <si>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26/1 по ул. Чкалова г. Оренбурга)</t>
  </si>
  <si>
    <t>111 1 17 15020 04 0003 150</t>
  </si>
  <si>
    <t>111 1 17 15020 04 0004 150</t>
  </si>
  <si>
    <t>111 1 17 15020 04 0005 150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</si>
  <si>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6 по ул. Чкалова г. Оренбурга)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</si>
  <si>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17 по ул. Чкалова г. Оренбурга)</t>
  </si>
  <si>
    <t>Инициативные платежи, зачисляемые в бюджеты городских округов (благоустройство общественных территорий с установкой элементов уличного освещения, расположенных по адресу: г.Оренбург, п.Бердянка, ул. б/н, ул.Южная, ул.Степная, ул.Верхняя, ул.Новая, ул.Молодежная, ул.Северная, ул.Школьная)</t>
  </si>
  <si>
    <t>Инициативные платежи, зачисляемые в бюджеты городских округов (благоустройство и озеленение территории "Аллея детства" по ул. Степана Разина вниз от ул. Чкалова до ул. Карла Маркса)</t>
  </si>
  <si>
    <t>Приложение 1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</si>
  <si>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</si>
  <si>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</si>
  <si>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</si>
  <si>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</si>
  <si>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</si>
  <si>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</si>
  <si>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</si>
  <si>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</si>
  <si>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</si>
  <si>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</si>
  <si>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</si>
  <si>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</si>
  <si>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</si>
  <si>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</si>
  <si>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</si>
  <si>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037 0 02 25229 04 0000 150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</si>
  <si>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</si>
  <si>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</si>
  <si>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</si>
  <si>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</si>
  <si>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 xml:space="preserve">Субсидии бюджетам на приобретение спортивного оборудования и инвентаря для приведения организаций спортивной подготовки в нормативное состояние </t>
  </si>
  <si>
    <t>2 02 25229 00 0000 150</t>
  </si>
  <si>
    <t>1 16 11050 01 0000 140</t>
  </si>
  <si>
    <t>на выкуп нежилых помещений на ул.Советская 1</t>
  </si>
  <si>
    <t>006 2 02 15002 04 0000 150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</si>
  <si>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</si>
  <si>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удорожание стоимости ремонтов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</si>
  <si>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</si>
  <si>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r>
      <t xml:space="preserve">от </t>
    </r>
    <r>
      <rPr>
        <u/>
        <sz val="16"/>
        <rFont val="Times New Roman"/>
        <family val="1"/>
        <charset val="204"/>
      </rPr>
      <t>12.04.2022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>221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</si>
</sst>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31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justify"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8" fillId="0" borderId="2" xfId="0" applyFont="1" applyBorder="1" applyAlignment="1">
      <alignment horizontal="justify" wrapText="1"/>
    </xf>
    <xf numFmtId="0" fontId="28" fillId="0" borderId="2" xfId="0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justify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justify" vertical="center"/>
    </xf>
    <xf numFmtId="0" fontId="21" fillId="0" borderId="3" xfId="0" applyFont="1" applyFill="1" applyBorder="1" applyAlignment="1">
      <alignment horizontal="justify" vertical="center"/>
    </xf>
    <xf numFmtId="4" fontId="28" fillId="3" borderId="5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justify" vertical="center"/>
    </xf>
    <xf numFmtId="0" fontId="21" fillId="3" borderId="6" xfId="0" applyFont="1" applyFill="1" applyBorder="1" applyAlignment="1">
      <alignment horizontal="justify" vertical="center"/>
    </xf>
    <xf numFmtId="0" fontId="21" fillId="3" borderId="7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justify" vertical="center"/>
    </xf>
    <xf numFmtId="0" fontId="21" fillId="3" borderId="8" xfId="0" applyFont="1" applyFill="1" applyBorder="1" applyAlignment="1">
      <alignment horizontal="justify" vertical="center"/>
    </xf>
    <xf numFmtId="0" fontId="21" fillId="0" borderId="9" xfId="0" applyFont="1" applyFill="1" applyBorder="1" applyAlignment="1">
      <alignment horizontal="justify" vertical="center"/>
    </xf>
    <xf numFmtId="0" fontId="21" fillId="3" borderId="9" xfId="0" applyFont="1" applyFill="1" applyBorder="1" applyAlignment="1">
      <alignment horizontal="justify" vertical="center"/>
    </xf>
    <xf numFmtId="4" fontId="17" fillId="3" borderId="5" xfId="0" applyNumberFormat="1" applyFont="1" applyFill="1" applyBorder="1" applyAlignment="1">
      <alignment vertical="center" wrapText="1"/>
    </xf>
    <xf numFmtId="0" fontId="21" fillId="3" borderId="10" xfId="0" applyFont="1" applyFill="1" applyBorder="1" applyAlignment="1">
      <alignment horizontal="justify" vertical="center"/>
    </xf>
    <xf numFmtId="0" fontId="21" fillId="3" borderId="11" xfId="0" applyFont="1" applyFill="1" applyBorder="1" applyAlignment="1">
      <alignment horizontal="justify" vertical="center"/>
    </xf>
    <xf numFmtId="0" fontId="21" fillId="3" borderId="12" xfId="0" applyFont="1" applyFill="1" applyBorder="1" applyAlignment="1">
      <alignment horizontal="justify" vertical="center"/>
    </xf>
    <xf numFmtId="0" fontId="21" fillId="3" borderId="13" xfId="0" applyFont="1" applyFill="1" applyBorder="1" applyAlignment="1">
      <alignment horizontal="justify" vertical="center"/>
    </xf>
    <xf numFmtId="0" fontId="21" fillId="3" borderId="14" xfId="0" applyFont="1" applyFill="1" applyBorder="1" applyAlignment="1">
      <alignment horizontal="justify" vertical="center"/>
    </xf>
    <xf numFmtId="0" fontId="21" fillId="3" borderId="15" xfId="0" applyFont="1" applyFill="1" applyBorder="1" applyAlignment="1">
      <alignment horizontal="justify" vertical="center"/>
    </xf>
    <xf numFmtId="0" fontId="21" fillId="3" borderId="0" xfId="0" applyFont="1" applyFill="1" applyBorder="1" applyAlignment="1">
      <alignment horizontal="justify" vertical="center"/>
    </xf>
    <xf numFmtId="0" fontId="10" fillId="0" borderId="9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1" fillId="0" borderId="10" xfId="0" applyFont="1" applyFill="1" applyBorder="1" applyAlignment="1">
      <alignment horizontal="justify" vertical="center"/>
    </xf>
    <xf numFmtId="0" fontId="21" fillId="3" borderId="16" xfId="0" applyFont="1" applyFill="1" applyBorder="1" applyAlignment="1">
      <alignment horizontal="justify" vertical="center"/>
    </xf>
    <xf numFmtId="0" fontId="21" fillId="3" borderId="17" xfId="0" applyFont="1" applyFill="1" applyBorder="1" applyAlignment="1">
      <alignment horizontal="justify" vertical="center"/>
    </xf>
    <xf numFmtId="0" fontId="21" fillId="3" borderId="18" xfId="0" applyFont="1" applyFill="1" applyBorder="1" applyAlignment="1">
      <alignment horizontal="justify" vertical="center"/>
    </xf>
    <xf numFmtId="0" fontId="21" fillId="3" borderId="19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13" xfId="0" applyFont="1" applyFill="1" applyBorder="1" applyAlignment="1">
      <alignment horizontal="justify" vertical="center"/>
    </xf>
    <xf numFmtId="0" fontId="21" fillId="0" borderId="17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justify" vertical="center"/>
    </xf>
    <xf numFmtId="0" fontId="21" fillId="0" borderId="11" xfId="0" applyFont="1" applyFill="1" applyBorder="1" applyAlignment="1">
      <alignment horizontal="justify" vertical="center"/>
    </xf>
    <xf numFmtId="0" fontId="21" fillId="0" borderId="12" xfId="0" applyFont="1" applyFill="1" applyBorder="1" applyAlignment="1">
      <alignment horizontal="justify" vertical="center"/>
    </xf>
    <xf numFmtId="0" fontId="10" fillId="0" borderId="19" xfId="0" applyFont="1" applyFill="1" applyBorder="1" applyAlignment="1">
      <alignment horizontal="justify" vertical="center"/>
    </xf>
    <xf numFmtId="0" fontId="10" fillId="0" borderId="8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center"/>
    </xf>
    <xf numFmtId="4" fontId="28" fillId="0" borderId="5" xfId="0" applyNumberFormat="1" applyFont="1" applyFill="1" applyBorder="1" applyAlignment="1">
      <alignment vertical="center" wrapText="1"/>
    </xf>
    <xf numFmtId="4" fontId="20" fillId="0" borderId="20" xfId="0" applyNumberFormat="1" applyFont="1" applyFill="1" applyBorder="1" applyAlignment="1">
      <alignment vertical="center" wrapText="1"/>
    </xf>
    <xf numFmtId="4" fontId="17" fillId="3" borderId="21" xfId="0" applyNumberFormat="1" applyFont="1" applyFill="1" applyBorder="1" applyAlignment="1">
      <alignment vertical="center" wrapText="1"/>
    </xf>
    <xf numFmtId="4" fontId="28" fillId="0" borderId="22" xfId="0" applyNumberFormat="1" applyFont="1" applyFill="1" applyBorder="1" applyAlignment="1">
      <alignment vertical="center" wrapText="1"/>
    </xf>
    <xf numFmtId="4" fontId="28" fillId="3" borderId="23" xfId="0" applyNumberFormat="1" applyFont="1" applyFill="1" applyBorder="1" applyAlignment="1">
      <alignment vertical="center" wrapText="1"/>
    </xf>
    <xf numFmtId="4" fontId="17" fillId="3" borderId="23" xfId="0" applyNumberFormat="1" applyFont="1" applyFill="1" applyBorder="1" applyAlignment="1">
      <alignment vertical="center" wrapText="1"/>
    </xf>
    <xf numFmtId="4" fontId="28" fillId="3" borderId="24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justify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71"/>
  <sheetViews>
    <sheetView tabSelected="1" zoomScale="70" zoomScaleNormal="70" workbookViewId="0">
      <selection activeCell="D3" sqref="D3:E3"/>
    </sheetView>
  </sheetViews>
  <sheetFormatPr defaultColWidth="7.109375" defaultRowHeight="18.75" x14ac:dyDescent="0.3"/>
  <cols>
    <col min="1" max="1" width="87.88671875" style="4" customWidth="1"/>
    <col min="2" max="2" width="23.33203125" style="60" customWidth="1"/>
    <col min="3" max="5" width="18.6640625" style="61" bestFit="1" customWidth="1"/>
    <col min="6" max="16384" width="7.109375" style="4"/>
  </cols>
  <sheetData>
    <row r="1" spans="1:5" s="3" customFormat="1" ht="21.75" customHeight="1" x14ac:dyDescent="0.3">
      <c r="A1" s="1"/>
      <c r="B1" s="2"/>
      <c r="C1" s="1"/>
      <c r="D1" s="126" t="s">
        <v>941</v>
      </c>
      <c r="E1" s="126"/>
    </row>
    <row r="2" spans="1:5" s="3" customFormat="1" ht="18.75" customHeight="1" x14ac:dyDescent="0.3">
      <c r="A2" s="1"/>
      <c r="B2" s="2"/>
      <c r="C2" s="1"/>
      <c r="D2" s="126" t="s">
        <v>0</v>
      </c>
      <c r="E2" s="126"/>
    </row>
    <row r="3" spans="1:5" s="3" customFormat="1" ht="28.5" customHeight="1" x14ac:dyDescent="0.3">
      <c r="A3" s="1"/>
      <c r="B3" s="2"/>
      <c r="C3" s="1"/>
      <c r="D3" s="126" t="s">
        <v>970</v>
      </c>
      <c r="E3" s="126"/>
    </row>
    <row r="5" spans="1:5" ht="20.25" x14ac:dyDescent="0.3">
      <c r="A5" s="127" t="s">
        <v>1</v>
      </c>
      <c r="B5" s="127"/>
      <c r="C5" s="127"/>
      <c r="D5" s="127"/>
      <c r="E5" s="127"/>
    </row>
    <row r="7" spans="1:5" ht="19.5" customHeight="1" x14ac:dyDescent="0.3">
      <c r="A7" s="128" t="s">
        <v>2</v>
      </c>
      <c r="B7" s="128"/>
      <c r="C7" s="128"/>
      <c r="D7" s="128"/>
      <c r="E7" s="128"/>
    </row>
    <row r="8" spans="1:5" s="8" customFormat="1" ht="50.25" customHeight="1" x14ac:dyDescent="0.3">
      <c r="A8" s="5" t="s">
        <v>3</v>
      </c>
      <c r="B8" s="6" t="s">
        <v>4</v>
      </c>
      <c r="C8" s="7" t="s">
        <v>5</v>
      </c>
      <c r="D8" s="7" t="s">
        <v>6</v>
      </c>
      <c r="E8" s="7" t="s">
        <v>7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8</v>
      </c>
      <c r="B10" s="6" t="s">
        <v>9</v>
      </c>
      <c r="C10" s="11">
        <f>SUM(C11,C93)</f>
        <v>7094086000</v>
      </c>
      <c r="D10" s="11">
        <f>SUM(D11,D93)</f>
        <v>7364411000</v>
      </c>
      <c r="E10" s="11">
        <f>SUM(E11,E93)</f>
        <v>7800721000</v>
      </c>
    </row>
    <row r="11" spans="1:5" s="15" customFormat="1" ht="27" hidden="1" customHeight="1" x14ac:dyDescent="0.3">
      <c r="A11" s="12" t="s">
        <v>10</v>
      </c>
      <c r="B11" s="13"/>
      <c r="C11" s="14">
        <f>SUM(C12,C26,C40,C58,C72,C80)</f>
        <v>6357068000</v>
      </c>
      <c r="D11" s="14">
        <f>SUM(D12,D26,D40,D58,D72,D80)</f>
        <v>6764640000</v>
      </c>
      <c r="E11" s="14">
        <f>SUM(E12,E26,E40,E58,E72,E80)</f>
        <v>7194467000</v>
      </c>
    </row>
    <row r="12" spans="1:5" x14ac:dyDescent="0.3">
      <c r="A12" s="10" t="s">
        <v>11</v>
      </c>
      <c r="B12" s="6" t="s">
        <v>12</v>
      </c>
      <c r="C12" s="11">
        <f t="shared" ref="C12:E12" si="0">SUM(C13)</f>
        <v>2851553000</v>
      </c>
      <c r="D12" s="11">
        <f t="shared" si="0"/>
        <v>3017512000</v>
      </c>
      <c r="E12" s="11">
        <f t="shared" si="0"/>
        <v>3192701000</v>
      </c>
    </row>
    <row r="13" spans="1:5" x14ac:dyDescent="0.3">
      <c r="A13" s="10" t="s">
        <v>13</v>
      </c>
      <c r="B13" s="6" t="s">
        <v>14</v>
      </c>
      <c r="C13" s="11">
        <f t="shared" ref="C13:E13" si="1">SUM(C14,C17,C20,C23)</f>
        <v>2851553000</v>
      </c>
      <c r="D13" s="11">
        <f t="shared" si="1"/>
        <v>3017512000</v>
      </c>
      <c r="E13" s="11">
        <f t="shared" si="1"/>
        <v>3192701000</v>
      </c>
    </row>
    <row r="14" spans="1:5" ht="63" customHeight="1" x14ac:dyDescent="0.3">
      <c r="A14" s="10" t="s">
        <v>15</v>
      </c>
      <c r="B14" s="6" t="s">
        <v>16</v>
      </c>
      <c r="C14" s="11">
        <f t="shared" ref="C14:E15" si="2">SUM(C15)</f>
        <v>2688061000</v>
      </c>
      <c r="D14" s="11">
        <f t="shared" si="2"/>
        <v>2845449000</v>
      </c>
      <c r="E14" s="11">
        <f t="shared" si="2"/>
        <v>3011602000</v>
      </c>
    </row>
    <row r="15" spans="1:5" ht="103.5" customHeight="1" x14ac:dyDescent="0.3">
      <c r="A15" s="10" t="s">
        <v>17</v>
      </c>
      <c r="B15" s="6" t="s">
        <v>18</v>
      </c>
      <c r="C15" s="11">
        <f t="shared" si="2"/>
        <v>2688061000</v>
      </c>
      <c r="D15" s="11">
        <f t="shared" si="2"/>
        <v>2845449000</v>
      </c>
      <c r="E15" s="11">
        <f t="shared" si="2"/>
        <v>3011602000</v>
      </c>
    </row>
    <row r="16" spans="1:5" s="19" customFormat="1" hidden="1" x14ac:dyDescent="0.3">
      <c r="A16" s="16" t="s">
        <v>19</v>
      </c>
      <c r="B16" s="17" t="s">
        <v>20</v>
      </c>
      <c r="C16" s="18">
        <v>2688061000</v>
      </c>
      <c r="D16" s="18">
        <v>2845449000</v>
      </c>
      <c r="E16" s="18">
        <v>3011602000</v>
      </c>
    </row>
    <row r="17" spans="1:5" ht="99.75" customHeight="1" x14ac:dyDescent="0.3">
      <c r="A17" s="10" t="s">
        <v>21</v>
      </c>
      <c r="B17" s="6" t="s">
        <v>22</v>
      </c>
      <c r="C17" s="11">
        <f t="shared" ref="C17:E18" si="3">SUM(C18)</f>
        <v>28714000</v>
      </c>
      <c r="D17" s="11">
        <f t="shared" si="3"/>
        <v>29863000</v>
      </c>
      <c r="E17" s="11">
        <f t="shared" si="3"/>
        <v>31058000</v>
      </c>
    </row>
    <row r="18" spans="1:5" ht="123.75" customHeight="1" x14ac:dyDescent="0.3">
      <c r="A18" s="10" t="s">
        <v>23</v>
      </c>
      <c r="B18" s="6" t="s">
        <v>24</v>
      </c>
      <c r="C18" s="11">
        <f t="shared" si="3"/>
        <v>28714000</v>
      </c>
      <c r="D18" s="11">
        <f t="shared" si="3"/>
        <v>29863000</v>
      </c>
      <c r="E18" s="11">
        <f t="shared" si="3"/>
        <v>31058000</v>
      </c>
    </row>
    <row r="19" spans="1:5" s="19" customFormat="1" ht="25.5" hidden="1" customHeight="1" x14ac:dyDescent="0.3">
      <c r="A19" s="16" t="s">
        <v>19</v>
      </c>
      <c r="B19" s="17" t="s">
        <v>25</v>
      </c>
      <c r="C19" s="18">
        <v>28714000</v>
      </c>
      <c r="D19" s="18">
        <v>29863000</v>
      </c>
      <c r="E19" s="18">
        <v>31058000</v>
      </c>
    </row>
    <row r="20" spans="1:5" ht="44.25" customHeight="1" x14ac:dyDescent="0.3">
      <c r="A20" s="10" t="s">
        <v>26</v>
      </c>
      <c r="B20" s="6" t="s">
        <v>27</v>
      </c>
      <c r="C20" s="11">
        <f t="shared" ref="C20:E21" si="4">SUM(C21)</f>
        <v>38093000</v>
      </c>
      <c r="D20" s="11">
        <f t="shared" si="4"/>
        <v>39617000</v>
      </c>
      <c r="E20" s="11">
        <f t="shared" si="4"/>
        <v>41201000</v>
      </c>
    </row>
    <row r="21" spans="1:5" ht="66.75" customHeight="1" x14ac:dyDescent="0.3">
      <c r="A21" s="10" t="s">
        <v>28</v>
      </c>
      <c r="B21" s="6" t="s">
        <v>29</v>
      </c>
      <c r="C21" s="11">
        <f t="shared" si="4"/>
        <v>38093000</v>
      </c>
      <c r="D21" s="11">
        <f t="shared" si="4"/>
        <v>39617000</v>
      </c>
      <c r="E21" s="11">
        <f t="shared" si="4"/>
        <v>41201000</v>
      </c>
    </row>
    <row r="22" spans="1:5" s="19" customFormat="1" ht="24" hidden="1" customHeight="1" x14ac:dyDescent="0.3">
      <c r="A22" s="16" t="s">
        <v>19</v>
      </c>
      <c r="B22" s="17" t="s">
        <v>30</v>
      </c>
      <c r="C22" s="18">
        <v>38093000</v>
      </c>
      <c r="D22" s="18">
        <v>39617000</v>
      </c>
      <c r="E22" s="18">
        <v>41201000</v>
      </c>
    </row>
    <row r="23" spans="1:5" ht="86.25" customHeight="1" x14ac:dyDescent="0.3">
      <c r="A23" s="10" t="s">
        <v>31</v>
      </c>
      <c r="B23" s="6" t="s">
        <v>32</v>
      </c>
      <c r="C23" s="11">
        <f t="shared" ref="C23:E24" si="5">SUM(C24)</f>
        <v>96685000</v>
      </c>
      <c r="D23" s="11">
        <f t="shared" si="5"/>
        <v>102583000</v>
      </c>
      <c r="E23" s="11">
        <f t="shared" si="5"/>
        <v>108840000</v>
      </c>
    </row>
    <row r="24" spans="1:5" ht="118.5" customHeight="1" x14ac:dyDescent="0.3">
      <c r="A24" s="10" t="s">
        <v>33</v>
      </c>
      <c r="B24" s="6" t="s">
        <v>34</v>
      </c>
      <c r="C24" s="11">
        <f t="shared" si="5"/>
        <v>96685000</v>
      </c>
      <c r="D24" s="11">
        <f t="shared" si="5"/>
        <v>102583000</v>
      </c>
      <c r="E24" s="11">
        <f t="shared" si="5"/>
        <v>108840000</v>
      </c>
    </row>
    <row r="25" spans="1:5" s="19" customFormat="1" ht="25.5" hidden="1" customHeight="1" x14ac:dyDescent="0.3">
      <c r="A25" s="16" t="s">
        <v>19</v>
      </c>
      <c r="B25" s="17" t="s">
        <v>35</v>
      </c>
      <c r="C25" s="18">
        <v>96685000</v>
      </c>
      <c r="D25" s="18">
        <v>102583000</v>
      </c>
      <c r="E25" s="18">
        <v>108840000</v>
      </c>
    </row>
    <row r="26" spans="1:5" ht="37.5" x14ac:dyDescent="0.3">
      <c r="A26" s="10" t="s">
        <v>36</v>
      </c>
      <c r="B26" s="6" t="s">
        <v>37</v>
      </c>
      <c r="C26" s="11">
        <f t="shared" ref="C26:E26" si="6">SUM(C27)</f>
        <v>55813000</v>
      </c>
      <c r="D26" s="11">
        <f t="shared" si="6"/>
        <v>57157000</v>
      </c>
      <c r="E26" s="11">
        <f t="shared" si="6"/>
        <v>58363000</v>
      </c>
    </row>
    <row r="27" spans="1:5" ht="37.5" x14ac:dyDescent="0.3">
      <c r="A27" s="10" t="s">
        <v>38</v>
      </c>
      <c r="B27" s="6" t="s">
        <v>39</v>
      </c>
      <c r="C27" s="11">
        <f t="shared" ref="C27:E27" si="7">SUM(C28,C31,C34,C37)</f>
        <v>55813000</v>
      </c>
      <c r="D27" s="11">
        <f t="shared" si="7"/>
        <v>57157000</v>
      </c>
      <c r="E27" s="11">
        <f t="shared" si="7"/>
        <v>58363000</v>
      </c>
    </row>
    <row r="28" spans="1:5" ht="61.5" customHeight="1" x14ac:dyDescent="0.3">
      <c r="A28" s="10" t="s">
        <v>40</v>
      </c>
      <c r="B28" s="6" t="s">
        <v>41</v>
      </c>
      <c r="C28" s="11">
        <f t="shared" ref="C28:E29" si="8">SUM(C29)</f>
        <v>25235000</v>
      </c>
      <c r="D28" s="11">
        <f t="shared" si="8"/>
        <v>25572000</v>
      </c>
      <c r="E28" s="11">
        <f t="shared" si="8"/>
        <v>25697000</v>
      </c>
    </row>
    <row r="29" spans="1:5" ht="101.25" customHeight="1" x14ac:dyDescent="0.3">
      <c r="A29" s="10" t="s">
        <v>42</v>
      </c>
      <c r="B29" s="6" t="s">
        <v>43</v>
      </c>
      <c r="C29" s="11">
        <f t="shared" si="8"/>
        <v>25235000</v>
      </c>
      <c r="D29" s="11">
        <f t="shared" si="8"/>
        <v>25572000</v>
      </c>
      <c r="E29" s="11">
        <f t="shared" si="8"/>
        <v>25697000</v>
      </c>
    </row>
    <row r="30" spans="1:5" s="19" customFormat="1" hidden="1" x14ac:dyDescent="0.3">
      <c r="A30" s="16" t="s">
        <v>44</v>
      </c>
      <c r="B30" s="17" t="s">
        <v>45</v>
      </c>
      <c r="C30" s="18">
        <v>25235000</v>
      </c>
      <c r="D30" s="18">
        <v>25572000</v>
      </c>
      <c r="E30" s="18">
        <v>25697000</v>
      </c>
    </row>
    <row r="31" spans="1:5" ht="79.5" customHeight="1" x14ac:dyDescent="0.3">
      <c r="A31" s="10" t="s">
        <v>46</v>
      </c>
      <c r="B31" s="6" t="s">
        <v>47</v>
      </c>
      <c r="C31" s="11">
        <f t="shared" ref="C31:E32" si="9">SUM(C32)</f>
        <v>140000</v>
      </c>
      <c r="D31" s="11">
        <f t="shared" si="9"/>
        <v>143000</v>
      </c>
      <c r="E31" s="11">
        <f t="shared" si="9"/>
        <v>148000</v>
      </c>
    </row>
    <row r="32" spans="1:5" ht="119.25" customHeight="1" x14ac:dyDescent="0.3">
      <c r="A32" s="10" t="s">
        <v>48</v>
      </c>
      <c r="B32" s="6" t="s">
        <v>49</v>
      </c>
      <c r="C32" s="11">
        <f t="shared" si="9"/>
        <v>140000</v>
      </c>
      <c r="D32" s="11">
        <f t="shared" si="9"/>
        <v>143000</v>
      </c>
      <c r="E32" s="11">
        <f t="shared" si="9"/>
        <v>148000</v>
      </c>
    </row>
    <row r="33" spans="1:5" s="19" customFormat="1" hidden="1" x14ac:dyDescent="0.3">
      <c r="A33" s="16" t="s">
        <v>44</v>
      </c>
      <c r="B33" s="17" t="s">
        <v>50</v>
      </c>
      <c r="C33" s="18">
        <v>140000</v>
      </c>
      <c r="D33" s="18">
        <v>143000</v>
      </c>
      <c r="E33" s="18">
        <v>148000</v>
      </c>
    </row>
    <row r="34" spans="1:5" ht="63.75" customHeight="1" x14ac:dyDescent="0.3">
      <c r="A34" s="10" t="s">
        <v>51</v>
      </c>
      <c r="B34" s="6" t="s">
        <v>52</v>
      </c>
      <c r="C34" s="11">
        <f>SUM(C35)</f>
        <v>33602000</v>
      </c>
      <c r="D34" s="11">
        <f t="shared" ref="D34" si="10">SUM(D35)</f>
        <v>34611000</v>
      </c>
      <c r="E34" s="11">
        <f>SUM(E35)</f>
        <v>35816000</v>
      </c>
    </row>
    <row r="35" spans="1:5" ht="99" customHeight="1" x14ac:dyDescent="0.3">
      <c r="A35" s="10" t="s">
        <v>53</v>
      </c>
      <c r="B35" s="6" t="s">
        <v>54</v>
      </c>
      <c r="C35" s="11">
        <f t="shared" ref="C35:E35" si="11">SUM(C36)</f>
        <v>33602000</v>
      </c>
      <c r="D35" s="11">
        <f t="shared" si="11"/>
        <v>34611000</v>
      </c>
      <c r="E35" s="11">
        <f t="shared" si="11"/>
        <v>35816000</v>
      </c>
    </row>
    <row r="36" spans="1:5" s="19" customFormat="1" hidden="1" x14ac:dyDescent="0.3">
      <c r="A36" s="16" t="s">
        <v>44</v>
      </c>
      <c r="B36" s="17" t="s">
        <v>55</v>
      </c>
      <c r="C36" s="18">
        <v>33602000</v>
      </c>
      <c r="D36" s="18">
        <v>34611000</v>
      </c>
      <c r="E36" s="18">
        <v>35816000</v>
      </c>
    </row>
    <row r="37" spans="1:5" ht="60.75" customHeight="1" x14ac:dyDescent="0.3">
      <c r="A37" s="10" t="s">
        <v>56</v>
      </c>
      <c r="B37" s="6" t="s">
        <v>57</v>
      </c>
      <c r="C37" s="11">
        <f t="shared" ref="C37:E38" si="12">SUM(C38)</f>
        <v>-3164000</v>
      </c>
      <c r="D37" s="11">
        <f t="shared" si="12"/>
        <v>-3169000</v>
      </c>
      <c r="E37" s="11">
        <f t="shared" si="12"/>
        <v>-3298000</v>
      </c>
    </row>
    <row r="38" spans="1:5" ht="102" customHeight="1" x14ac:dyDescent="0.3">
      <c r="A38" s="10" t="s">
        <v>58</v>
      </c>
      <c r="B38" s="6" t="s">
        <v>59</v>
      </c>
      <c r="C38" s="11">
        <f t="shared" si="12"/>
        <v>-3164000</v>
      </c>
      <c r="D38" s="11">
        <f t="shared" si="12"/>
        <v>-3169000</v>
      </c>
      <c r="E38" s="11">
        <f t="shared" si="12"/>
        <v>-3298000</v>
      </c>
    </row>
    <row r="39" spans="1:5" s="19" customFormat="1" hidden="1" x14ac:dyDescent="0.3">
      <c r="A39" s="16" t="s">
        <v>44</v>
      </c>
      <c r="B39" s="17" t="s">
        <v>60</v>
      </c>
      <c r="C39" s="18">
        <v>-3164000</v>
      </c>
      <c r="D39" s="18">
        <v>-3169000</v>
      </c>
      <c r="E39" s="18">
        <v>-3298000</v>
      </c>
    </row>
    <row r="40" spans="1:5" ht="24" customHeight="1" x14ac:dyDescent="0.3">
      <c r="A40" s="10" t="s">
        <v>61</v>
      </c>
      <c r="B40" s="6" t="s">
        <v>62</v>
      </c>
      <c r="C40" s="11">
        <f>SUM(C41,C50,C54)</f>
        <v>2492677000</v>
      </c>
      <c r="D40" s="11">
        <f>SUM(D41,D50,D54)</f>
        <v>2705705000</v>
      </c>
      <c r="E40" s="11">
        <f>SUM(E41,E50,E54)</f>
        <v>2938679000</v>
      </c>
    </row>
    <row r="41" spans="1:5" ht="24" customHeight="1" x14ac:dyDescent="0.3">
      <c r="A41" s="10" t="s">
        <v>63</v>
      </c>
      <c r="B41" s="6" t="s">
        <v>64</v>
      </c>
      <c r="C41" s="11">
        <f>SUM(C42,C46)</f>
        <v>2352760000</v>
      </c>
      <c r="D41" s="11">
        <f t="shared" ref="D41:E41" si="13">SUM(D42,D46)</f>
        <v>2557940000</v>
      </c>
      <c r="E41" s="11">
        <f t="shared" si="13"/>
        <v>2784768000</v>
      </c>
    </row>
    <row r="42" spans="1:5" ht="42" customHeight="1" x14ac:dyDescent="0.3">
      <c r="A42" s="10" t="s">
        <v>65</v>
      </c>
      <c r="B42" s="6" t="s">
        <v>66</v>
      </c>
      <c r="C42" s="11">
        <f>SUM(C43)</f>
        <v>1371236000</v>
      </c>
      <c r="D42" s="11">
        <f t="shared" ref="D42:E42" si="14">SUM(D43)</f>
        <v>1537155000</v>
      </c>
      <c r="E42" s="11">
        <f t="shared" si="14"/>
        <v>1723151000</v>
      </c>
    </row>
    <row r="43" spans="1:5" ht="37.5" x14ac:dyDescent="0.3">
      <c r="A43" s="10" t="s">
        <v>65</v>
      </c>
      <c r="B43" s="6" t="s">
        <v>67</v>
      </c>
      <c r="C43" s="11">
        <f t="shared" ref="C43:E43" si="15">SUM(C45)</f>
        <v>1371236000</v>
      </c>
      <c r="D43" s="11">
        <f t="shared" si="15"/>
        <v>1537155000</v>
      </c>
      <c r="E43" s="11">
        <f t="shared" si="15"/>
        <v>1723151000</v>
      </c>
    </row>
    <row r="44" spans="1:5" ht="56.25" x14ac:dyDescent="0.3">
      <c r="A44" s="10" t="s">
        <v>68</v>
      </c>
      <c r="B44" s="6" t="s">
        <v>69</v>
      </c>
      <c r="C44" s="11">
        <f t="shared" ref="C44:E44" si="16">SUM(C45)</f>
        <v>1371236000</v>
      </c>
      <c r="D44" s="11">
        <f t="shared" si="16"/>
        <v>1537155000</v>
      </c>
      <c r="E44" s="11">
        <f t="shared" si="16"/>
        <v>1723151000</v>
      </c>
    </row>
    <row r="45" spans="1:5" s="19" customFormat="1" hidden="1" x14ac:dyDescent="0.3">
      <c r="A45" s="16" t="s">
        <v>19</v>
      </c>
      <c r="B45" s="17" t="s">
        <v>70</v>
      </c>
      <c r="C45" s="18">
        <v>1371236000</v>
      </c>
      <c r="D45" s="18">
        <v>1537155000</v>
      </c>
      <c r="E45" s="18">
        <v>1723151000</v>
      </c>
    </row>
    <row r="46" spans="1:5" ht="37.5" x14ac:dyDescent="0.3">
      <c r="A46" s="10" t="s">
        <v>71</v>
      </c>
      <c r="B46" s="6" t="s">
        <v>72</v>
      </c>
      <c r="C46" s="11">
        <f>SUM(C47)</f>
        <v>981524000</v>
      </c>
      <c r="D46" s="11">
        <f t="shared" ref="D46:E46" si="17">SUM(D47)</f>
        <v>1020785000</v>
      </c>
      <c r="E46" s="11">
        <f t="shared" si="17"/>
        <v>1061617000</v>
      </c>
    </row>
    <row r="47" spans="1:5" ht="56.25" x14ac:dyDescent="0.3">
      <c r="A47" s="10" t="s">
        <v>73</v>
      </c>
      <c r="B47" s="6" t="s">
        <v>74</v>
      </c>
      <c r="C47" s="11">
        <f t="shared" ref="C47:E48" si="18">SUM(C48)</f>
        <v>981524000</v>
      </c>
      <c r="D47" s="11">
        <f t="shared" si="18"/>
        <v>1020785000</v>
      </c>
      <c r="E47" s="11">
        <f t="shared" si="18"/>
        <v>1061617000</v>
      </c>
    </row>
    <row r="48" spans="1:5" ht="81.75" customHeight="1" x14ac:dyDescent="0.3">
      <c r="A48" s="10" t="s">
        <v>75</v>
      </c>
      <c r="B48" s="6" t="s">
        <v>76</v>
      </c>
      <c r="C48" s="11">
        <f t="shared" si="18"/>
        <v>981524000</v>
      </c>
      <c r="D48" s="11">
        <f t="shared" si="18"/>
        <v>1020785000</v>
      </c>
      <c r="E48" s="11">
        <f t="shared" si="18"/>
        <v>1061617000</v>
      </c>
    </row>
    <row r="49" spans="1:5" s="19" customFormat="1" hidden="1" x14ac:dyDescent="0.3">
      <c r="A49" s="16" t="s">
        <v>19</v>
      </c>
      <c r="B49" s="17" t="s">
        <v>77</v>
      </c>
      <c r="C49" s="18">
        <v>981524000</v>
      </c>
      <c r="D49" s="18">
        <v>1020785000</v>
      </c>
      <c r="E49" s="18">
        <v>1061617000</v>
      </c>
    </row>
    <row r="50" spans="1:5" x14ac:dyDescent="0.3">
      <c r="A50" s="10" t="s">
        <v>78</v>
      </c>
      <c r="B50" s="6" t="s">
        <v>79</v>
      </c>
      <c r="C50" s="11">
        <f>SUM(C51)</f>
        <v>7367000</v>
      </c>
      <c r="D50" s="11">
        <f t="shared" ref="D50:E50" si="19">SUM(D51)</f>
        <v>9913000</v>
      </c>
      <c r="E50" s="11">
        <f t="shared" si="19"/>
        <v>10545000</v>
      </c>
    </row>
    <row r="51" spans="1:5" x14ac:dyDescent="0.3">
      <c r="A51" s="10" t="s">
        <v>78</v>
      </c>
      <c r="B51" s="6" t="s">
        <v>80</v>
      </c>
      <c r="C51" s="11">
        <f t="shared" ref="C51:E52" si="20">SUM(C52)</f>
        <v>7367000</v>
      </c>
      <c r="D51" s="11">
        <f t="shared" si="20"/>
        <v>9913000</v>
      </c>
      <c r="E51" s="11">
        <f t="shared" si="20"/>
        <v>10545000</v>
      </c>
    </row>
    <row r="52" spans="1:5" ht="37.5" x14ac:dyDescent="0.3">
      <c r="A52" s="10" t="s">
        <v>81</v>
      </c>
      <c r="B52" s="6" t="s">
        <v>82</v>
      </c>
      <c r="C52" s="11">
        <f t="shared" si="20"/>
        <v>7367000</v>
      </c>
      <c r="D52" s="11">
        <f t="shared" si="20"/>
        <v>9913000</v>
      </c>
      <c r="E52" s="11">
        <f t="shared" si="20"/>
        <v>10545000</v>
      </c>
    </row>
    <row r="53" spans="1:5" s="19" customFormat="1" hidden="1" x14ac:dyDescent="0.3">
      <c r="A53" s="16" t="s">
        <v>19</v>
      </c>
      <c r="B53" s="17" t="s">
        <v>83</v>
      </c>
      <c r="C53" s="18">
        <v>7367000</v>
      </c>
      <c r="D53" s="18">
        <v>9913000</v>
      </c>
      <c r="E53" s="18">
        <v>10545000</v>
      </c>
    </row>
    <row r="54" spans="1:5" x14ac:dyDescent="0.3">
      <c r="A54" s="10" t="s">
        <v>84</v>
      </c>
      <c r="B54" s="6" t="s">
        <v>85</v>
      </c>
      <c r="C54" s="11">
        <f t="shared" ref="C54:E56" si="21">SUM(C55)</f>
        <v>132550000</v>
      </c>
      <c r="D54" s="11">
        <f t="shared" si="21"/>
        <v>137852000</v>
      </c>
      <c r="E54" s="11">
        <f t="shared" si="21"/>
        <v>143366000</v>
      </c>
    </row>
    <row r="55" spans="1:5" ht="39.75" customHeight="1" x14ac:dyDescent="0.3">
      <c r="A55" s="10" t="s">
        <v>86</v>
      </c>
      <c r="B55" s="6" t="s">
        <v>87</v>
      </c>
      <c r="C55" s="11">
        <f t="shared" si="21"/>
        <v>132550000</v>
      </c>
      <c r="D55" s="11">
        <f t="shared" si="21"/>
        <v>137852000</v>
      </c>
      <c r="E55" s="11">
        <f t="shared" si="21"/>
        <v>143366000</v>
      </c>
    </row>
    <row r="56" spans="1:5" ht="60.75" customHeight="1" x14ac:dyDescent="0.3">
      <c r="A56" s="10" t="s">
        <v>88</v>
      </c>
      <c r="B56" s="6" t="s">
        <v>89</v>
      </c>
      <c r="C56" s="11">
        <f t="shared" si="21"/>
        <v>132550000</v>
      </c>
      <c r="D56" s="11">
        <f t="shared" si="21"/>
        <v>137852000</v>
      </c>
      <c r="E56" s="11">
        <f t="shared" si="21"/>
        <v>143366000</v>
      </c>
    </row>
    <row r="57" spans="1:5" s="19" customFormat="1" hidden="1" x14ac:dyDescent="0.3">
      <c r="A57" s="16" t="s">
        <v>19</v>
      </c>
      <c r="B57" s="17" t="s">
        <v>90</v>
      </c>
      <c r="C57" s="18">
        <v>132550000</v>
      </c>
      <c r="D57" s="18">
        <v>137852000</v>
      </c>
      <c r="E57" s="18">
        <v>143366000</v>
      </c>
    </row>
    <row r="58" spans="1:5" x14ac:dyDescent="0.3">
      <c r="A58" s="10" t="s">
        <v>91</v>
      </c>
      <c r="B58" s="6" t="s">
        <v>92</v>
      </c>
      <c r="C58" s="11">
        <f t="shared" ref="C58:E58" si="22">SUM(C59,C63)</f>
        <v>803479000</v>
      </c>
      <c r="D58" s="11">
        <f t="shared" si="22"/>
        <v>830743000</v>
      </c>
      <c r="E58" s="11">
        <f t="shared" si="22"/>
        <v>851261000</v>
      </c>
    </row>
    <row r="59" spans="1:5" x14ac:dyDescent="0.3">
      <c r="A59" s="10" t="s">
        <v>93</v>
      </c>
      <c r="B59" s="6" t="s">
        <v>94</v>
      </c>
      <c r="C59" s="11">
        <f t="shared" ref="C59:E61" si="23">SUM(C60)</f>
        <v>205497000</v>
      </c>
      <c r="D59" s="11">
        <f t="shared" si="23"/>
        <v>218741000</v>
      </c>
      <c r="E59" s="11">
        <f t="shared" si="23"/>
        <v>224527000</v>
      </c>
    </row>
    <row r="60" spans="1:5" ht="42.75" customHeight="1" x14ac:dyDescent="0.3">
      <c r="A60" s="10" t="s">
        <v>95</v>
      </c>
      <c r="B60" s="6" t="s">
        <v>96</v>
      </c>
      <c r="C60" s="11">
        <f t="shared" si="23"/>
        <v>205497000</v>
      </c>
      <c r="D60" s="11">
        <f t="shared" si="23"/>
        <v>218741000</v>
      </c>
      <c r="E60" s="11">
        <f t="shared" si="23"/>
        <v>224527000</v>
      </c>
    </row>
    <row r="61" spans="1:5" ht="60.75" customHeight="1" x14ac:dyDescent="0.3">
      <c r="A61" s="10" t="s">
        <v>97</v>
      </c>
      <c r="B61" s="6" t="s">
        <v>98</v>
      </c>
      <c r="C61" s="11">
        <f t="shared" si="23"/>
        <v>205497000</v>
      </c>
      <c r="D61" s="11">
        <f t="shared" si="23"/>
        <v>218741000</v>
      </c>
      <c r="E61" s="11">
        <f t="shared" si="23"/>
        <v>224527000</v>
      </c>
    </row>
    <row r="62" spans="1:5" s="19" customFormat="1" hidden="1" x14ac:dyDescent="0.3">
      <c r="A62" s="16" t="s">
        <v>19</v>
      </c>
      <c r="B62" s="17" t="s">
        <v>99</v>
      </c>
      <c r="C62" s="18">
        <v>205497000</v>
      </c>
      <c r="D62" s="18">
        <v>218741000</v>
      </c>
      <c r="E62" s="18">
        <v>224527000</v>
      </c>
    </row>
    <row r="63" spans="1:5" x14ac:dyDescent="0.3">
      <c r="A63" s="10" t="s">
        <v>100</v>
      </c>
      <c r="B63" s="6" t="s">
        <v>101</v>
      </c>
      <c r="C63" s="11">
        <f t="shared" ref="C63:E63" si="24">SUM(C64,C68)</f>
        <v>597982000</v>
      </c>
      <c r="D63" s="11">
        <f t="shared" si="24"/>
        <v>612002000</v>
      </c>
      <c r="E63" s="11">
        <f t="shared" si="24"/>
        <v>626734000</v>
      </c>
    </row>
    <row r="64" spans="1:5" x14ac:dyDescent="0.3">
      <c r="A64" s="10" t="s">
        <v>102</v>
      </c>
      <c r="B64" s="6" t="s">
        <v>103</v>
      </c>
      <c r="C64" s="11">
        <f t="shared" ref="C64:E66" si="25">SUM(C65)</f>
        <v>488937000</v>
      </c>
      <c r="D64" s="11">
        <f t="shared" si="25"/>
        <v>503704000</v>
      </c>
      <c r="E64" s="11">
        <f t="shared" si="25"/>
        <v>519176000</v>
      </c>
    </row>
    <row r="65" spans="1:5" ht="37.5" x14ac:dyDescent="0.3">
      <c r="A65" s="10" t="s">
        <v>104</v>
      </c>
      <c r="B65" s="6" t="s">
        <v>105</v>
      </c>
      <c r="C65" s="11">
        <f t="shared" si="25"/>
        <v>488937000</v>
      </c>
      <c r="D65" s="11">
        <f t="shared" si="25"/>
        <v>503704000</v>
      </c>
      <c r="E65" s="11">
        <f t="shared" si="25"/>
        <v>519176000</v>
      </c>
    </row>
    <row r="66" spans="1:5" ht="60.75" customHeight="1" x14ac:dyDescent="0.3">
      <c r="A66" s="10" t="s">
        <v>106</v>
      </c>
      <c r="B66" s="6" t="s">
        <v>107</v>
      </c>
      <c r="C66" s="11">
        <f t="shared" si="25"/>
        <v>488937000</v>
      </c>
      <c r="D66" s="11">
        <f t="shared" si="25"/>
        <v>503704000</v>
      </c>
      <c r="E66" s="11">
        <f t="shared" si="25"/>
        <v>519176000</v>
      </c>
    </row>
    <row r="67" spans="1:5" s="19" customFormat="1" hidden="1" x14ac:dyDescent="0.3">
      <c r="A67" s="16" t="s">
        <v>19</v>
      </c>
      <c r="B67" s="17" t="s">
        <v>108</v>
      </c>
      <c r="C67" s="18">
        <v>488937000</v>
      </c>
      <c r="D67" s="18">
        <v>503704000</v>
      </c>
      <c r="E67" s="18">
        <v>519176000</v>
      </c>
    </row>
    <row r="68" spans="1:5" ht="23.25" customHeight="1" x14ac:dyDescent="0.3">
      <c r="A68" s="10" t="s">
        <v>109</v>
      </c>
      <c r="B68" s="6" t="s">
        <v>110</v>
      </c>
      <c r="C68" s="11">
        <f t="shared" ref="C68:E70" si="26">SUM(C69)</f>
        <v>109045000</v>
      </c>
      <c r="D68" s="11">
        <f t="shared" si="26"/>
        <v>108298000</v>
      </c>
      <c r="E68" s="11">
        <f t="shared" si="26"/>
        <v>107558000</v>
      </c>
    </row>
    <row r="69" spans="1:5" ht="40.5" customHeight="1" x14ac:dyDescent="0.3">
      <c r="A69" s="10" t="s">
        <v>111</v>
      </c>
      <c r="B69" s="6" t="s">
        <v>112</v>
      </c>
      <c r="C69" s="11">
        <f t="shared" si="26"/>
        <v>109045000</v>
      </c>
      <c r="D69" s="11">
        <f t="shared" si="26"/>
        <v>108298000</v>
      </c>
      <c r="E69" s="11">
        <f t="shared" si="26"/>
        <v>107558000</v>
      </c>
    </row>
    <row r="70" spans="1:5" ht="58.5" customHeight="1" x14ac:dyDescent="0.3">
      <c r="A70" s="10" t="s">
        <v>113</v>
      </c>
      <c r="B70" s="6" t="s">
        <v>114</v>
      </c>
      <c r="C70" s="11">
        <f t="shared" si="26"/>
        <v>109045000</v>
      </c>
      <c r="D70" s="11">
        <f t="shared" si="26"/>
        <v>108298000</v>
      </c>
      <c r="E70" s="11">
        <f t="shared" si="26"/>
        <v>107558000</v>
      </c>
    </row>
    <row r="71" spans="1:5" s="19" customFormat="1" ht="21.75" hidden="1" customHeight="1" x14ac:dyDescent="0.3">
      <c r="A71" s="16" t="s">
        <v>19</v>
      </c>
      <c r="B71" s="17" t="s">
        <v>115</v>
      </c>
      <c r="C71" s="18">
        <v>109045000</v>
      </c>
      <c r="D71" s="18">
        <v>108298000</v>
      </c>
      <c r="E71" s="18">
        <v>107558000</v>
      </c>
    </row>
    <row r="72" spans="1:5" ht="42" customHeight="1" x14ac:dyDescent="0.3">
      <c r="A72" s="10" t="s">
        <v>116</v>
      </c>
      <c r="B72" s="6" t="s">
        <v>117</v>
      </c>
      <c r="C72" s="11">
        <f t="shared" ref="C72:E72" si="27">SUM(C73)</f>
        <v>1819000</v>
      </c>
      <c r="D72" s="11">
        <f t="shared" si="27"/>
        <v>1796000</v>
      </c>
      <c r="E72" s="11">
        <f t="shared" si="27"/>
        <v>1736000</v>
      </c>
    </row>
    <row r="73" spans="1:5" ht="37.5" x14ac:dyDescent="0.3">
      <c r="A73" s="10" t="s">
        <v>118</v>
      </c>
      <c r="B73" s="6" t="s">
        <v>119</v>
      </c>
      <c r="C73" s="11">
        <f t="shared" ref="C73:E73" si="28">SUM(C74,C77)</f>
        <v>1819000</v>
      </c>
      <c r="D73" s="11">
        <f t="shared" si="28"/>
        <v>1796000</v>
      </c>
      <c r="E73" s="11">
        <f t="shared" si="28"/>
        <v>1736000</v>
      </c>
    </row>
    <row r="74" spans="1:5" ht="24" customHeight="1" x14ac:dyDescent="0.3">
      <c r="A74" s="10" t="s">
        <v>120</v>
      </c>
      <c r="B74" s="6" t="s">
        <v>121</v>
      </c>
      <c r="C74" s="11">
        <f t="shared" ref="C74:E75" si="29">SUM(C75)</f>
        <v>1816000</v>
      </c>
      <c r="D74" s="11">
        <f t="shared" si="29"/>
        <v>1793000</v>
      </c>
      <c r="E74" s="11">
        <f t="shared" si="29"/>
        <v>1733000</v>
      </c>
    </row>
    <row r="75" spans="1:5" ht="42" customHeight="1" x14ac:dyDescent="0.3">
      <c r="A75" s="10" t="s">
        <v>122</v>
      </c>
      <c r="B75" s="6" t="s">
        <v>123</v>
      </c>
      <c r="C75" s="11">
        <f t="shared" si="29"/>
        <v>1816000</v>
      </c>
      <c r="D75" s="11">
        <f t="shared" si="29"/>
        <v>1793000</v>
      </c>
      <c r="E75" s="11">
        <f t="shared" si="29"/>
        <v>1733000</v>
      </c>
    </row>
    <row r="76" spans="1:5" s="19" customFormat="1" ht="21.75" hidden="1" customHeight="1" x14ac:dyDescent="0.3">
      <c r="A76" s="16" t="s">
        <v>19</v>
      </c>
      <c r="B76" s="17" t="s">
        <v>124</v>
      </c>
      <c r="C76" s="18">
        <v>1816000</v>
      </c>
      <c r="D76" s="18">
        <v>1793000</v>
      </c>
      <c r="E76" s="18">
        <v>1733000</v>
      </c>
    </row>
    <row r="77" spans="1:5" ht="37.5" x14ac:dyDescent="0.3">
      <c r="A77" s="10" t="s">
        <v>125</v>
      </c>
      <c r="B77" s="6" t="s">
        <v>126</v>
      </c>
      <c r="C77" s="11">
        <f t="shared" ref="C77:E78" si="30">SUM(C78)</f>
        <v>3000</v>
      </c>
      <c r="D77" s="11">
        <f t="shared" si="30"/>
        <v>3000</v>
      </c>
      <c r="E77" s="11">
        <f t="shared" si="30"/>
        <v>3000</v>
      </c>
    </row>
    <row r="78" spans="1:5" ht="60.75" customHeight="1" x14ac:dyDescent="0.3">
      <c r="A78" s="10" t="s">
        <v>127</v>
      </c>
      <c r="B78" s="6" t="s">
        <v>128</v>
      </c>
      <c r="C78" s="11">
        <f t="shared" si="30"/>
        <v>3000</v>
      </c>
      <c r="D78" s="11">
        <f t="shared" si="30"/>
        <v>3000</v>
      </c>
      <c r="E78" s="11">
        <f t="shared" si="30"/>
        <v>3000</v>
      </c>
    </row>
    <row r="79" spans="1:5" s="19" customFormat="1" hidden="1" x14ac:dyDescent="0.3">
      <c r="A79" s="16" t="s">
        <v>19</v>
      </c>
      <c r="B79" s="17" t="s">
        <v>129</v>
      </c>
      <c r="C79" s="18">
        <v>3000</v>
      </c>
      <c r="D79" s="18">
        <v>3000</v>
      </c>
      <c r="E79" s="18">
        <v>3000</v>
      </c>
    </row>
    <row r="80" spans="1:5" ht="25.5" customHeight="1" x14ac:dyDescent="0.3">
      <c r="A80" s="10" t="s">
        <v>130</v>
      </c>
      <c r="B80" s="6" t="s">
        <v>131</v>
      </c>
      <c r="C80" s="11">
        <f>SUM(C81,C85)</f>
        <v>151727000</v>
      </c>
      <c r="D80" s="11">
        <f t="shared" ref="D80:E80" si="31">SUM(D81,D85)</f>
        <v>151727000</v>
      </c>
      <c r="E80" s="11">
        <f t="shared" si="31"/>
        <v>151727000</v>
      </c>
    </row>
    <row r="81" spans="1:5" ht="37.5" x14ac:dyDescent="0.3">
      <c r="A81" s="10" t="s">
        <v>132</v>
      </c>
      <c r="B81" s="6" t="s">
        <v>133</v>
      </c>
      <c r="C81" s="11">
        <f t="shared" ref="C81:E83" si="32">SUM(C82)</f>
        <v>150783000</v>
      </c>
      <c r="D81" s="11">
        <f t="shared" si="32"/>
        <v>150783000</v>
      </c>
      <c r="E81" s="11">
        <f t="shared" si="32"/>
        <v>150783000</v>
      </c>
    </row>
    <row r="82" spans="1:5" ht="39.75" customHeight="1" x14ac:dyDescent="0.3">
      <c r="A82" s="10" t="s">
        <v>134</v>
      </c>
      <c r="B82" s="6" t="s">
        <v>135</v>
      </c>
      <c r="C82" s="11">
        <f t="shared" si="32"/>
        <v>150783000</v>
      </c>
      <c r="D82" s="11">
        <f t="shared" si="32"/>
        <v>150783000</v>
      </c>
      <c r="E82" s="11">
        <f t="shared" si="32"/>
        <v>150783000</v>
      </c>
    </row>
    <row r="83" spans="1:5" ht="61.5" customHeight="1" x14ac:dyDescent="0.3">
      <c r="A83" s="10" t="s">
        <v>136</v>
      </c>
      <c r="B83" s="6" t="s">
        <v>137</v>
      </c>
      <c r="C83" s="11">
        <f t="shared" si="32"/>
        <v>150783000</v>
      </c>
      <c r="D83" s="11">
        <f t="shared" si="32"/>
        <v>150783000</v>
      </c>
      <c r="E83" s="11">
        <f t="shared" si="32"/>
        <v>150783000</v>
      </c>
    </row>
    <row r="84" spans="1:5" s="22" customFormat="1" ht="22.5" hidden="1" customHeight="1" x14ac:dyDescent="0.3">
      <c r="A84" s="20" t="s">
        <v>19</v>
      </c>
      <c r="B84" s="21" t="s">
        <v>138</v>
      </c>
      <c r="C84" s="18">
        <v>150783000</v>
      </c>
      <c r="D84" s="18">
        <v>150783000</v>
      </c>
      <c r="E84" s="18">
        <v>150783000</v>
      </c>
    </row>
    <row r="85" spans="1:5" ht="37.5" x14ac:dyDescent="0.3">
      <c r="A85" s="10" t="s">
        <v>139</v>
      </c>
      <c r="B85" s="6" t="s">
        <v>140</v>
      </c>
      <c r="C85" s="11">
        <f>SUM(C86,C89)</f>
        <v>944000</v>
      </c>
      <c r="D85" s="11">
        <f t="shared" ref="D85:E85" si="33">SUM(D86,D89)</f>
        <v>944000</v>
      </c>
      <c r="E85" s="11">
        <f t="shared" si="33"/>
        <v>944000</v>
      </c>
    </row>
    <row r="86" spans="1:5" ht="25.5" customHeight="1" x14ac:dyDescent="0.3">
      <c r="A86" s="10" t="s">
        <v>141</v>
      </c>
      <c r="B86" s="6" t="s">
        <v>142</v>
      </c>
      <c r="C86" s="11">
        <f t="shared" ref="C86:E87" si="34">SUM(C87)</f>
        <v>250000</v>
      </c>
      <c r="D86" s="11">
        <f t="shared" si="34"/>
        <v>250000</v>
      </c>
      <c r="E86" s="11">
        <f t="shared" si="34"/>
        <v>250000</v>
      </c>
    </row>
    <row r="87" spans="1:5" ht="56.25" x14ac:dyDescent="0.3">
      <c r="A87" s="10" t="s">
        <v>143</v>
      </c>
      <c r="B87" s="6" t="s">
        <v>144</v>
      </c>
      <c r="C87" s="11">
        <f>SUM(C88)</f>
        <v>250000</v>
      </c>
      <c r="D87" s="11">
        <f t="shared" si="34"/>
        <v>250000</v>
      </c>
      <c r="E87" s="11">
        <f t="shared" si="34"/>
        <v>250000</v>
      </c>
    </row>
    <row r="88" spans="1:5" s="22" customFormat="1" ht="37.5" hidden="1" x14ac:dyDescent="0.3">
      <c r="A88" s="20" t="s">
        <v>145</v>
      </c>
      <c r="B88" s="21" t="s">
        <v>146</v>
      </c>
      <c r="C88" s="18">
        <v>250000</v>
      </c>
      <c r="D88" s="18">
        <v>250000</v>
      </c>
      <c r="E88" s="18">
        <v>250000</v>
      </c>
    </row>
    <row r="89" spans="1:5" ht="61.5" customHeight="1" x14ac:dyDescent="0.3">
      <c r="A89" s="10" t="s">
        <v>147</v>
      </c>
      <c r="B89" s="6" t="s">
        <v>148</v>
      </c>
      <c r="C89" s="11">
        <f t="shared" ref="C89:E91" si="35">SUM(C90)</f>
        <v>694000</v>
      </c>
      <c r="D89" s="11">
        <f t="shared" si="35"/>
        <v>694000</v>
      </c>
      <c r="E89" s="11">
        <f t="shared" si="35"/>
        <v>694000</v>
      </c>
    </row>
    <row r="90" spans="1:5" ht="79.5" customHeight="1" x14ac:dyDescent="0.3">
      <c r="A90" s="10" t="s">
        <v>149</v>
      </c>
      <c r="B90" s="6" t="s">
        <v>150</v>
      </c>
      <c r="C90" s="11">
        <f t="shared" si="35"/>
        <v>694000</v>
      </c>
      <c r="D90" s="11">
        <f t="shared" si="35"/>
        <v>694000</v>
      </c>
      <c r="E90" s="11">
        <f t="shared" si="35"/>
        <v>694000</v>
      </c>
    </row>
    <row r="91" spans="1:5" ht="99" customHeight="1" x14ac:dyDescent="0.3">
      <c r="A91" s="10" t="s">
        <v>151</v>
      </c>
      <c r="B91" s="6" t="s">
        <v>152</v>
      </c>
      <c r="C91" s="11">
        <f t="shared" si="35"/>
        <v>694000</v>
      </c>
      <c r="D91" s="11">
        <f t="shared" si="35"/>
        <v>694000</v>
      </c>
      <c r="E91" s="11">
        <f t="shared" si="35"/>
        <v>694000</v>
      </c>
    </row>
    <row r="92" spans="1:5" s="22" customFormat="1" ht="26.25" hidden="1" customHeight="1" x14ac:dyDescent="0.3">
      <c r="A92" s="20" t="s">
        <v>153</v>
      </c>
      <c r="B92" s="21" t="s">
        <v>154</v>
      </c>
      <c r="C92" s="18">
        <v>694000</v>
      </c>
      <c r="D92" s="18">
        <v>694000</v>
      </c>
      <c r="E92" s="18">
        <v>694000</v>
      </c>
    </row>
    <row r="93" spans="1:5" s="26" customFormat="1" hidden="1" x14ac:dyDescent="0.3">
      <c r="A93" s="23" t="s">
        <v>155</v>
      </c>
      <c r="B93" s="24"/>
      <c r="C93" s="25">
        <f>SUM(C94,C130,C148,C168,C184,C189,C375)</f>
        <v>737018000</v>
      </c>
      <c r="D93" s="25">
        <f t="shared" ref="D93:E93" si="36">SUM(D94,D130,D148,D168,D184,D189,D375)</f>
        <v>599771000</v>
      </c>
      <c r="E93" s="25">
        <f t="shared" si="36"/>
        <v>606254000</v>
      </c>
    </row>
    <row r="94" spans="1:5" ht="40.5" customHeight="1" x14ac:dyDescent="0.3">
      <c r="A94" s="10" t="s">
        <v>156</v>
      </c>
      <c r="B94" s="6" t="s">
        <v>157</v>
      </c>
      <c r="C94" s="11">
        <f>SUM(C95,C98,C109,C113)</f>
        <v>424056293</v>
      </c>
      <c r="D94" s="11">
        <f>SUM(D95,D98,D109,D113)</f>
        <v>415691000</v>
      </c>
      <c r="E94" s="11">
        <f>SUM(E95,E98,E109,E113)</f>
        <v>429356000</v>
      </c>
    </row>
    <row r="95" spans="1:5" ht="65.25" customHeight="1" x14ac:dyDescent="0.3">
      <c r="A95" s="10" t="s">
        <v>158</v>
      </c>
      <c r="B95" s="6" t="s">
        <v>159</v>
      </c>
      <c r="C95" s="11">
        <f t="shared" ref="C95:E96" si="37">SUM(C96)</f>
        <v>1065000</v>
      </c>
      <c r="D95" s="11">
        <f t="shared" si="37"/>
        <v>1109000</v>
      </c>
      <c r="E95" s="11">
        <f t="shared" si="37"/>
        <v>1127000</v>
      </c>
    </row>
    <row r="96" spans="1:5" ht="56.25" x14ac:dyDescent="0.3">
      <c r="A96" s="10" t="s">
        <v>160</v>
      </c>
      <c r="B96" s="6" t="s">
        <v>161</v>
      </c>
      <c r="C96" s="11">
        <f t="shared" si="37"/>
        <v>1065000</v>
      </c>
      <c r="D96" s="11">
        <f t="shared" si="37"/>
        <v>1109000</v>
      </c>
      <c r="E96" s="11">
        <f t="shared" si="37"/>
        <v>1127000</v>
      </c>
    </row>
    <row r="97" spans="1:5" s="22" customFormat="1" hidden="1" x14ac:dyDescent="0.3">
      <c r="A97" s="20" t="s">
        <v>162</v>
      </c>
      <c r="B97" s="21" t="s">
        <v>163</v>
      </c>
      <c r="C97" s="27">
        <v>1065000</v>
      </c>
      <c r="D97" s="27">
        <v>1109000</v>
      </c>
      <c r="E97" s="27">
        <v>1127000</v>
      </c>
    </row>
    <row r="98" spans="1:5" ht="80.25" customHeight="1" x14ac:dyDescent="0.3">
      <c r="A98" s="10" t="s">
        <v>164</v>
      </c>
      <c r="B98" s="6" t="s">
        <v>165</v>
      </c>
      <c r="C98" s="11">
        <f>SUM(C99,C102,C106)</f>
        <v>322468293</v>
      </c>
      <c r="D98" s="11">
        <f>SUM(D99,D102,D106)</f>
        <v>311232000</v>
      </c>
      <c r="E98" s="11">
        <f>SUM(E99,E102,E106)</f>
        <v>321938000</v>
      </c>
    </row>
    <row r="99" spans="1:5" ht="63" customHeight="1" x14ac:dyDescent="0.3">
      <c r="A99" s="10" t="s">
        <v>166</v>
      </c>
      <c r="B99" s="6" t="s">
        <v>167</v>
      </c>
      <c r="C99" s="11">
        <f t="shared" ref="C99:E100" si="38">SUM(C100)</f>
        <v>138300000</v>
      </c>
      <c r="D99" s="11">
        <f t="shared" si="38"/>
        <v>142969000</v>
      </c>
      <c r="E99" s="11">
        <f t="shared" si="38"/>
        <v>147837000</v>
      </c>
    </row>
    <row r="100" spans="1:5" ht="79.5" customHeight="1" x14ac:dyDescent="0.3">
      <c r="A100" s="10" t="s">
        <v>168</v>
      </c>
      <c r="B100" s="6" t="s">
        <v>169</v>
      </c>
      <c r="C100" s="11">
        <f t="shared" si="38"/>
        <v>138300000</v>
      </c>
      <c r="D100" s="11">
        <f t="shared" si="38"/>
        <v>142969000</v>
      </c>
      <c r="E100" s="11">
        <f t="shared" si="38"/>
        <v>147837000</v>
      </c>
    </row>
    <row r="101" spans="1:5" s="22" customFormat="1" ht="37.5" hidden="1" x14ac:dyDescent="0.3">
      <c r="A101" s="20" t="s">
        <v>170</v>
      </c>
      <c r="B101" s="21" t="s">
        <v>171</v>
      </c>
      <c r="C101" s="27">
        <v>138300000</v>
      </c>
      <c r="D101" s="27">
        <v>142969000</v>
      </c>
      <c r="E101" s="27">
        <v>147837000</v>
      </c>
    </row>
    <row r="102" spans="1:5" ht="79.5" customHeight="1" x14ac:dyDescent="0.3">
      <c r="A102" s="10" t="s">
        <v>172</v>
      </c>
      <c r="B102" s="6" t="s">
        <v>173</v>
      </c>
      <c r="C102" s="11">
        <f t="shared" ref="C102:E102" si="39">SUM(C103)</f>
        <v>56616293</v>
      </c>
      <c r="D102" s="11">
        <f t="shared" si="39"/>
        <v>59459000</v>
      </c>
      <c r="E102" s="11">
        <f t="shared" si="39"/>
        <v>61309000</v>
      </c>
    </row>
    <row r="103" spans="1:5" ht="67.5" customHeight="1" x14ac:dyDescent="0.3">
      <c r="A103" s="10" t="s">
        <v>174</v>
      </c>
      <c r="B103" s="6" t="s">
        <v>175</v>
      </c>
      <c r="C103" s="11">
        <f t="shared" ref="C103:E103" si="40">SUM(C104:C105)</f>
        <v>56616293</v>
      </c>
      <c r="D103" s="11">
        <f t="shared" si="40"/>
        <v>59459000</v>
      </c>
      <c r="E103" s="11">
        <f t="shared" si="40"/>
        <v>61309000</v>
      </c>
    </row>
    <row r="104" spans="1:5" s="22" customFormat="1" hidden="1" x14ac:dyDescent="0.3">
      <c r="A104" s="20" t="s">
        <v>162</v>
      </c>
      <c r="B104" s="21" t="s">
        <v>176</v>
      </c>
      <c r="C104" s="27">
        <v>32036293</v>
      </c>
      <c r="D104" s="27">
        <v>33988000</v>
      </c>
      <c r="E104" s="27">
        <v>34912000</v>
      </c>
    </row>
    <row r="105" spans="1:5" s="22" customFormat="1" ht="37.5" hidden="1" x14ac:dyDescent="0.3">
      <c r="A105" s="20" t="s">
        <v>170</v>
      </c>
      <c r="B105" s="21" t="s">
        <v>177</v>
      </c>
      <c r="C105" s="27">
        <v>24580000</v>
      </c>
      <c r="D105" s="27">
        <v>25471000</v>
      </c>
      <c r="E105" s="27">
        <v>26397000</v>
      </c>
    </row>
    <row r="106" spans="1:5" ht="44.25" customHeight="1" x14ac:dyDescent="0.3">
      <c r="A106" s="10" t="s">
        <v>178</v>
      </c>
      <c r="B106" s="6" t="s">
        <v>179</v>
      </c>
      <c r="C106" s="11">
        <f t="shared" ref="C106:E107" si="41">SUM(C107)</f>
        <v>127552000</v>
      </c>
      <c r="D106" s="11">
        <f t="shared" si="41"/>
        <v>108804000</v>
      </c>
      <c r="E106" s="11">
        <f t="shared" si="41"/>
        <v>112792000</v>
      </c>
    </row>
    <row r="107" spans="1:5" ht="40.5" customHeight="1" x14ac:dyDescent="0.3">
      <c r="A107" s="10" t="s">
        <v>180</v>
      </c>
      <c r="B107" s="6" t="s">
        <v>181</v>
      </c>
      <c r="C107" s="11">
        <f t="shared" si="41"/>
        <v>127552000</v>
      </c>
      <c r="D107" s="11">
        <f t="shared" si="41"/>
        <v>108804000</v>
      </c>
      <c r="E107" s="11">
        <f t="shared" si="41"/>
        <v>112792000</v>
      </c>
    </row>
    <row r="108" spans="1:5" s="22" customFormat="1" hidden="1" x14ac:dyDescent="0.3">
      <c r="A108" s="20" t="s">
        <v>162</v>
      </c>
      <c r="B108" s="21" t="s">
        <v>182</v>
      </c>
      <c r="C108" s="27">
        <v>127552000</v>
      </c>
      <c r="D108" s="27">
        <v>108804000</v>
      </c>
      <c r="E108" s="27">
        <v>112792000</v>
      </c>
    </row>
    <row r="109" spans="1:5" ht="42" customHeight="1" x14ac:dyDescent="0.3">
      <c r="A109" s="10" t="s">
        <v>183</v>
      </c>
      <c r="B109" s="6" t="s">
        <v>184</v>
      </c>
      <c r="C109" s="11">
        <f>SUM(C110)</f>
        <v>9000</v>
      </c>
      <c r="D109" s="11">
        <f t="shared" ref="D109:E109" si="42">SUM(D110)</f>
        <v>9000</v>
      </c>
      <c r="E109" s="11">
        <f t="shared" si="42"/>
        <v>9000</v>
      </c>
    </row>
    <row r="110" spans="1:5" ht="42.75" customHeight="1" x14ac:dyDescent="0.3">
      <c r="A110" s="10" t="s">
        <v>185</v>
      </c>
      <c r="B110" s="6" t="s">
        <v>186</v>
      </c>
      <c r="C110" s="11">
        <f t="shared" ref="C110:E111" si="43">SUM(C111)</f>
        <v>9000</v>
      </c>
      <c r="D110" s="11">
        <f t="shared" si="43"/>
        <v>9000</v>
      </c>
      <c r="E110" s="11">
        <f t="shared" si="43"/>
        <v>9000</v>
      </c>
    </row>
    <row r="111" spans="1:5" ht="98.25" customHeight="1" x14ac:dyDescent="0.3">
      <c r="A111" s="10" t="s">
        <v>187</v>
      </c>
      <c r="B111" s="6" t="s">
        <v>188</v>
      </c>
      <c r="C111" s="11">
        <f t="shared" si="43"/>
        <v>9000</v>
      </c>
      <c r="D111" s="11">
        <f t="shared" si="43"/>
        <v>9000</v>
      </c>
      <c r="E111" s="11">
        <f t="shared" si="43"/>
        <v>9000</v>
      </c>
    </row>
    <row r="112" spans="1:5" s="22" customFormat="1" ht="37.5" hidden="1" x14ac:dyDescent="0.3">
      <c r="A112" s="20" t="s">
        <v>170</v>
      </c>
      <c r="B112" s="21" t="s">
        <v>189</v>
      </c>
      <c r="C112" s="27">
        <v>9000</v>
      </c>
      <c r="D112" s="27">
        <v>9000</v>
      </c>
      <c r="E112" s="27">
        <v>9000</v>
      </c>
    </row>
    <row r="113" spans="1:5" ht="78" customHeight="1" x14ac:dyDescent="0.3">
      <c r="A113" s="10" t="s">
        <v>190</v>
      </c>
      <c r="B113" s="6" t="s">
        <v>191</v>
      </c>
      <c r="C113" s="11">
        <f>SUM(C114,C124)</f>
        <v>100514000</v>
      </c>
      <c r="D113" s="11">
        <f>SUM(D114,D124)</f>
        <v>103341000</v>
      </c>
      <c r="E113" s="11">
        <f>SUM(E114,E124)</f>
        <v>106282000</v>
      </c>
    </row>
    <row r="114" spans="1:5" ht="80.25" customHeight="1" x14ac:dyDescent="0.3">
      <c r="A114" s="10" t="s">
        <v>192</v>
      </c>
      <c r="B114" s="6" t="s">
        <v>193</v>
      </c>
      <c r="C114" s="11">
        <f t="shared" ref="C114:E114" si="44">SUM(C115)</f>
        <v>30645000</v>
      </c>
      <c r="D114" s="11">
        <f t="shared" si="44"/>
        <v>30705000</v>
      </c>
      <c r="E114" s="11">
        <f t="shared" si="44"/>
        <v>30767000</v>
      </c>
    </row>
    <row r="115" spans="1:5" ht="60.75" customHeight="1" x14ac:dyDescent="0.3">
      <c r="A115" s="10" t="s">
        <v>194</v>
      </c>
      <c r="B115" s="6" t="s">
        <v>195</v>
      </c>
      <c r="C115" s="11">
        <f>SUM(C116,C118,C120,C122)</f>
        <v>30645000</v>
      </c>
      <c r="D115" s="11">
        <f t="shared" ref="D115:E115" si="45">SUM(D116,D118,D120,D122)</f>
        <v>30705000</v>
      </c>
      <c r="E115" s="11">
        <f t="shared" si="45"/>
        <v>30767000</v>
      </c>
    </row>
    <row r="116" spans="1:5" ht="93.75" x14ac:dyDescent="0.3">
      <c r="A116" s="10" t="s">
        <v>196</v>
      </c>
      <c r="B116" s="6" t="s">
        <v>197</v>
      </c>
      <c r="C116" s="11">
        <f t="shared" ref="C116:E116" si="46">SUM(C117)</f>
        <v>25264000</v>
      </c>
      <c r="D116" s="11">
        <f t="shared" si="46"/>
        <v>25264000</v>
      </c>
      <c r="E116" s="11">
        <f t="shared" si="46"/>
        <v>25264000</v>
      </c>
    </row>
    <row r="117" spans="1:5" s="22" customFormat="1" hidden="1" x14ac:dyDescent="0.3">
      <c r="A117" s="20" t="s">
        <v>198</v>
      </c>
      <c r="B117" s="21" t="s">
        <v>199</v>
      </c>
      <c r="C117" s="27">
        <v>25264000</v>
      </c>
      <c r="D117" s="27">
        <v>25264000</v>
      </c>
      <c r="E117" s="27">
        <v>25264000</v>
      </c>
    </row>
    <row r="118" spans="1:5" ht="93.75" x14ac:dyDescent="0.3">
      <c r="A118" s="10" t="s">
        <v>200</v>
      </c>
      <c r="B118" s="6" t="s">
        <v>201</v>
      </c>
      <c r="C118" s="11">
        <f t="shared" ref="C118:E118" si="47">SUM(C119)</f>
        <v>1778000</v>
      </c>
      <c r="D118" s="11">
        <f t="shared" si="47"/>
        <v>1778000</v>
      </c>
      <c r="E118" s="11">
        <f t="shared" si="47"/>
        <v>1778000</v>
      </c>
    </row>
    <row r="119" spans="1:5" s="22" customFormat="1" hidden="1" x14ac:dyDescent="0.3">
      <c r="A119" s="20" t="s">
        <v>198</v>
      </c>
      <c r="B119" s="21" t="s">
        <v>202</v>
      </c>
      <c r="C119" s="27">
        <v>1778000</v>
      </c>
      <c r="D119" s="27">
        <v>1778000</v>
      </c>
      <c r="E119" s="27">
        <v>1778000</v>
      </c>
    </row>
    <row r="120" spans="1:5" ht="75" x14ac:dyDescent="0.3">
      <c r="A120" s="10" t="s">
        <v>203</v>
      </c>
      <c r="B120" s="6" t="s">
        <v>204</v>
      </c>
      <c r="C120" s="11">
        <f t="shared" ref="C120:E120" si="48">SUM(C121)</f>
        <v>1985000</v>
      </c>
      <c r="D120" s="11">
        <f t="shared" si="48"/>
        <v>1985000</v>
      </c>
      <c r="E120" s="11">
        <f t="shared" si="48"/>
        <v>1985000</v>
      </c>
    </row>
    <row r="121" spans="1:5" s="30" customFormat="1" hidden="1" x14ac:dyDescent="0.3">
      <c r="A121" s="28" t="s">
        <v>198</v>
      </c>
      <c r="B121" s="21" t="s">
        <v>205</v>
      </c>
      <c r="C121" s="29">
        <v>1985000</v>
      </c>
      <c r="D121" s="29">
        <v>1985000</v>
      </c>
      <c r="E121" s="29">
        <v>1985000</v>
      </c>
    </row>
    <row r="122" spans="1:5" ht="82.5" customHeight="1" x14ac:dyDescent="0.3">
      <c r="A122" s="10" t="s">
        <v>206</v>
      </c>
      <c r="B122" s="6" t="s">
        <v>207</v>
      </c>
      <c r="C122" s="11">
        <f t="shared" ref="C122:E122" si="49">SUM(C123)</f>
        <v>1618000</v>
      </c>
      <c r="D122" s="11">
        <f t="shared" si="49"/>
        <v>1678000</v>
      </c>
      <c r="E122" s="11">
        <f t="shared" si="49"/>
        <v>1740000</v>
      </c>
    </row>
    <row r="123" spans="1:5" s="22" customFormat="1" hidden="1" x14ac:dyDescent="0.3">
      <c r="A123" s="20" t="s">
        <v>162</v>
      </c>
      <c r="B123" s="21" t="s">
        <v>208</v>
      </c>
      <c r="C123" s="27">
        <v>1618000</v>
      </c>
      <c r="D123" s="27">
        <v>1678000</v>
      </c>
      <c r="E123" s="27">
        <v>1740000</v>
      </c>
    </row>
    <row r="124" spans="1:5" ht="93.75" x14ac:dyDescent="0.3">
      <c r="A124" s="10" t="s">
        <v>209</v>
      </c>
      <c r="B124" s="6" t="s">
        <v>210</v>
      </c>
      <c r="C124" s="11">
        <f t="shared" ref="C124:E124" si="50">SUM(C125)</f>
        <v>69869000</v>
      </c>
      <c r="D124" s="11">
        <f t="shared" si="50"/>
        <v>72636000</v>
      </c>
      <c r="E124" s="11">
        <f t="shared" si="50"/>
        <v>75515000</v>
      </c>
    </row>
    <row r="125" spans="1:5" ht="79.5" customHeight="1" x14ac:dyDescent="0.3">
      <c r="A125" s="10" t="s">
        <v>211</v>
      </c>
      <c r="B125" s="6" t="s">
        <v>212</v>
      </c>
      <c r="C125" s="11">
        <f t="shared" ref="C125:E125" si="51">SUM(C126,C128)</f>
        <v>69869000</v>
      </c>
      <c r="D125" s="11">
        <f t="shared" si="51"/>
        <v>72636000</v>
      </c>
      <c r="E125" s="11">
        <f t="shared" si="51"/>
        <v>75515000</v>
      </c>
    </row>
    <row r="126" spans="1:5" ht="120" customHeight="1" x14ac:dyDescent="0.3">
      <c r="A126" s="10" t="s">
        <v>213</v>
      </c>
      <c r="B126" s="6" t="s">
        <v>214</v>
      </c>
      <c r="C126" s="11">
        <f t="shared" ref="C126:E126" si="52">SUM(C127)</f>
        <v>20165000</v>
      </c>
      <c r="D126" s="11">
        <f t="shared" si="52"/>
        <v>20955000</v>
      </c>
      <c r="E126" s="11">
        <f t="shared" si="52"/>
        <v>21777000</v>
      </c>
    </row>
    <row r="127" spans="1:5" s="22" customFormat="1" ht="37.5" hidden="1" x14ac:dyDescent="0.3">
      <c r="A127" s="20" t="s">
        <v>145</v>
      </c>
      <c r="B127" s="21" t="s">
        <v>215</v>
      </c>
      <c r="C127" s="27">
        <v>20165000</v>
      </c>
      <c r="D127" s="27">
        <v>20955000</v>
      </c>
      <c r="E127" s="27">
        <v>21777000</v>
      </c>
    </row>
    <row r="128" spans="1:5" ht="119.25" customHeight="1" x14ac:dyDescent="0.3">
      <c r="A128" s="10" t="s">
        <v>216</v>
      </c>
      <c r="B128" s="6" t="s">
        <v>217</v>
      </c>
      <c r="C128" s="11">
        <f t="shared" ref="C128:E128" si="53">SUM(C129)</f>
        <v>49704000</v>
      </c>
      <c r="D128" s="11">
        <f t="shared" si="53"/>
        <v>51681000</v>
      </c>
      <c r="E128" s="11">
        <f t="shared" si="53"/>
        <v>53738000</v>
      </c>
    </row>
    <row r="129" spans="1:5" s="31" customFormat="1" ht="37.5" hidden="1" x14ac:dyDescent="0.3">
      <c r="A129" s="20" t="s">
        <v>145</v>
      </c>
      <c r="B129" s="21" t="s">
        <v>218</v>
      </c>
      <c r="C129" s="27">
        <v>49704000</v>
      </c>
      <c r="D129" s="27">
        <v>51681000</v>
      </c>
      <c r="E129" s="27">
        <v>53738000</v>
      </c>
    </row>
    <row r="130" spans="1:5" ht="25.5" customHeight="1" x14ac:dyDescent="0.3">
      <c r="A130" s="10" t="s">
        <v>219</v>
      </c>
      <c r="B130" s="6" t="s">
        <v>220</v>
      </c>
      <c r="C130" s="11">
        <f t="shared" ref="C130:E130" si="54">SUM(C131)</f>
        <v>32942000</v>
      </c>
      <c r="D130" s="11">
        <f t="shared" si="54"/>
        <v>32942000</v>
      </c>
      <c r="E130" s="11">
        <f t="shared" si="54"/>
        <v>32942000</v>
      </c>
    </row>
    <row r="131" spans="1:5" x14ac:dyDescent="0.3">
      <c r="A131" s="10" t="s">
        <v>221</v>
      </c>
      <c r="B131" s="6" t="s">
        <v>222</v>
      </c>
      <c r="C131" s="11">
        <f t="shared" ref="C131:E131" si="55">SUM(C132,C135,C138,C145)</f>
        <v>32942000</v>
      </c>
      <c r="D131" s="11">
        <f t="shared" si="55"/>
        <v>32942000</v>
      </c>
      <c r="E131" s="11">
        <f t="shared" si="55"/>
        <v>32942000</v>
      </c>
    </row>
    <row r="132" spans="1:5" ht="25.5" customHeight="1" x14ac:dyDescent="0.3">
      <c r="A132" s="10" t="s">
        <v>223</v>
      </c>
      <c r="B132" s="6" t="s">
        <v>224</v>
      </c>
      <c r="C132" s="11">
        <f t="shared" ref="C132:E133" si="56">SUM(C133)</f>
        <v>6572000</v>
      </c>
      <c r="D132" s="11">
        <f t="shared" si="56"/>
        <v>6572000</v>
      </c>
      <c r="E132" s="11">
        <f t="shared" si="56"/>
        <v>6572000</v>
      </c>
    </row>
    <row r="133" spans="1:5" ht="56.25" x14ac:dyDescent="0.3">
      <c r="A133" s="10" t="s">
        <v>225</v>
      </c>
      <c r="B133" s="6" t="s">
        <v>226</v>
      </c>
      <c r="C133" s="11">
        <f t="shared" si="56"/>
        <v>6572000</v>
      </c>
      <c r="D133" s="11">
        <f t="shared" si="56"/>
        <v>6572000</v>
      </c>
      <c r="E133" s="11">
        <f t="shared" si="56"/>
        <v>6572000</v>
      </c>
    </row>
    <row r="134" spans="1:5" s="35" customFormat="1" ht="37.5" hidden="1" x14ac:dyDescent="0.3">
      <c r="A134" s="32" t="s">
        <v>227</v>
      </c>
      <c r="B134" s="33" t="s">
        <v>228</v>
      </c>
      <c r="C134" s="34">
        <v>6572000</v>
      </c>
      <c r="D134" s="34">
        <v>6572000</v>
      </c>
      <c r="E134" s="34">
        <v>6572000</v>
      </c>
    </row>
    <row r="135" spans="1:5" s="35" customFormat="1" ht="30" customHeight="1" x14ac:dyDescent="0.3">
      <c r="A135" s="10" t="s">
        <v>229</v>
      </c>
      <c r="B135" s="6" t="s">
        <v>230</v>
      </c>
      <c r="C135" s="11">
        <f t="shared" ref="C135:E136" si="57">SUM(C136)</f>
        <v>2000</v>
      </c>
      <c r="D135" s="11">
        <f t="shared" si="57"/>
        <v>2000</v>
      </c>
      <c r="E135" s="11">
        <f t="shared" si="57"/>
        <v>2000</v>
      </c>
    </row>
    <row r="136" spans="1:5" ht="56.25" x14ac:dyDescent="0.3">
      <c r="A136" s="10" t="s">
        <v>231</v>
      </c>
      <c r="B136" s="6" t="s">
        <v>232</v>
      </c>
      <c r="C136" s="11">
        <f t="shared" si="57"/>
        <v>2000</v>
      </c>
      <c r="D136" s="11">
        <f t="shared" si="57"/>
        <v>2000</v>
      </c>
      <c r="E136" s="11">
        <f t="shared" si="57"/>
        <v>2000</v>
      </c>
    </row>
    <row r="137" spans="1:5" s="35" customFormat="1" ht="37.5" hidden="1" x14ac:dyDescent="0.3">
      <c r="A137" s="32" t="s">
        <v>227</v>
      </c>
      <c r="B137" s="33" t="s">
        <v>233</v>
      </c>
      <c r="C137" s="34">
        <v>2000</v>
      </c>
      <c r="D137" s="34">
        <v>2000</v>
      </c>
      <c r="E137" s="34">
        <v>2000</v>
      </c>
    </row>
    <row r="138" spans="1:5" ht="24.75" customHeight="1" x14ac:dyDescent="0.3">
      <c r="A138" s="10" t="s">
        <v>234</v>
      </c>
      <c r="B138" s="6" t="s">
        <v>235</v>
      </c>
      <c r="C138" s="11">
        <f t="shared" ref="C138:E138" si="58">SUM(C139,C142)</f>
        <v>5878000</v>
      </c>
      <c r="D138" s="11">
        <f t="shared" si="58"/>
        <v>5878000</v>
      </c>
      <c r="E138" s="11">
        <f t="shared" si="58"/>
        <v>5878000</v>
      </c>
    </row>
    <row r="139" spans="1:5" ht="25.5" customHeight="1" x14ac:dyDescent="0.3">
      <c r="A139" s="10" t="s">
        <v>236</v>
      </c>
      <c r="B139" s="6" t="s">
        <v>237</v>
      </c>
      <c r="C139" s="11">
        <f t="shared" ref="C139:E140" si="59">SUM(C140)</f>
        <v>4044000</v>
      </c>
      <c r="D139" s="11">
        <f t="shared" si="59"/>
        <v>4044000</v>
      </c>
      <c r="E139" s="11">
        <f t="shared" si="59"/>
        <v>4044000</v>
      </c>
    </row>
    <row r="140" spans="1:5" ht="45.75" customHeight="1" x14ac:dyDescent="0.3">
      <c r="A140" s="10" t="s">
        <v>238</v>
      </c>
      <c r="B140" s="6" t="s">
        <v>239</v>
      </c>
      <c r="C140" s="11">
        <f t="shared" si="59"/>
        <v>4044000</v>
      </c>
      <c r="D140" s="11">
        <f t="shared" si="59"/>
        <v>4044000</v>
      </c>
      <c r="E140" s="11">
        <f t="shared" si="59"/>
        <v>4044000</v>
      </c>
    </row>
    <row r="141" spans="1:5" s="35" customFormat="1" ht="37.5" hidden="1" x14ac:dyDescent="0.3">
      <c r="A141" s="32" t="s">
        <v>227</v>
      </c>
      <c r="B141" s="33" t="s">
        <v>240</v>
      </c>
      <c r="C141" s="34">
        <v>4044000</v>
      </c>
      <c r="D141" s="34">
        <v>4044000</v>
      </c>
      <c r="E141" s="34">
        <v>4044000</v>
      </c>
    </row>
    <row r="142" spans="1:5" x14ac:dyDescent="0.3">
      <c r="A142" s="10" t="s">
        <v>241</v>
      </c>
      <c r="B142" s="6" t="s">
        <v>242</v>
      </c>
      <c r="C142" s="11">
        <f t="shared" ref="C142:E143" si="60">SUM(C143)</f>
        <v>1834000</v>
      </c>
      <c r="D142" s="11">
        <f t="shared" si="60"/>
        <v>1834000</v>
      </c>
      <c r="E142" s="11">
        <f t="shared" si="60"/>
        <v>1834000</v>
      </c>
    </row>
    <row r="143" spans="1:5" ht="56.25" x14ac:dyDescent="0.3">
      <c r="A143" s="10" t="s">
        <v>243</v>
      </c>
      <c r="B143" s="6" t="s">
        <v>244</v>
      </c>
      <c r="C143" s="11">
        <f t="shared" si="60"/>
        <v>1834000</v>
      </c>
      <c r="D143" s="11">
        <f t="shared" si="60"/>
        <v>1834000</v>
      </c>
      <c r="E143" s="11">
        <f t="shared" si="60"/>
        <v>1834000</v>
      </c>
    </row>
    <row r="144" spans="1:5" s="35" customFormat="1" ht="37.5" hidden="1" x14ac:dyDescent="0.3">
      <c r="A144" s="32" t="s">
        <v>227</v>
      </c>
      <c r="B144" s="33" t="s">
        <v>245</v>
      </c>
      <c r="C144" s="34">
        <v>1834000</v>
      </c>
      <c r="D144" s="34">
        <v>1834000</v>
      </c>
      <c r="E144" s="34">
        <v>1834000</v>
      </c>
    </row>
    <row r="145" spans="1:5" ht="42.75" customHeight="1" x14ac:dyDescent="0.3">
      <c r="A145" s="10" t="s">
        <v>246</v>
      </c>
      <c r="B145" s="6" t="s">
        <v>247</v>
      </c>
      <c r="C145" s="11">
        <f t="shared" ref="C145:E146" si="61">SUM(C146)</f>
        <v>20490000</v>
      </c>
      <c r="D145" s="11">
        <f t="shared" si="61"/>
        <v>20490000</v>
      </c>
      <c r="E145" s="11">
        <f t="shared" si="61"/>
        <v>20490000</v>
      </c>
    </row>
    <row r="146" spans="1:5" ht="81.75" customHeight="1" x14ac:dyDescent="0.3">
      <c r="A146" s="36" t="s">
        <v>248</v>
      </c>
      <c r="B146" s="6" t="s">
        <v>249</v>
      </c>
      <c r="C146" s="11">
        <f t="shared" si="61"/>
        <v>20490000</v>
      </c>
      <c r="D146" s="11">
        <f t="shared" si="61"/>
        <v>20490000</v>
      </c>
      <c r="E146" s="11">
        <f t="shared" si="61"/>
        <v>20490000</v>
      </c>
    </row>
    <row r="147" spans="1:5" s="35" customFormat="1" ht="37.5" hidden="1" x14ac:dyDescent="0.3">
      <c r="A147" s="32" t="s">
        <v>227</v>
      </c>
      <c r="B147" s="33" t="s">
        <v>250</v>
      </c>
      <c r="C147" s="34">
        <v>20490000</v>
      </c>
      <c r="D147" s="34">
        <v>20490000</v>
      </c>
      <c r="E147" s="34">
        <v>20490000</v>
      </c>
    </row>
    <row r="148" spans="1:5" ht="42" customHeight="1" x14ac:dyDescent="0.3">
      <c r="A148" s="10" t="s">
        <v>251</v>
      </c>
      <c r="B148" s="6" t="s">
        <v>252</v>
      </c>
      <c r="C148" s="11">
        <f>SUM(C149,C153)</f>
        <v>3183000</v>
      </c>
      <c r="D148" s="11">
        <f>SUM(D149,D153)</f>
        <v>3201000</v>
      </c>
      <c r="E148" s="11">
        <f>SUM(E149,E153)</f>
        <v>3267000</v>
      </c>
    </row>
    <row r="149" spans="1:5" x14ac:dyDescent="0.3">
      <c r="A149" s="10" t="s">
        <v>253</v>
      </c>
      <c r="B149" s="6" t="s">
        <v>254</v>
      </c>
      <c r="C149" s="11">
        <f>SUM(C150)</f>
        <v>1101000</v>
      </c>
      <c r="D149" s="11">
        <f t="shared" ref="D149:E149" si="62">SUM(D150)</f>
        <v>1101000</v>
      </c>
      <c r="E149" s="11">
        <f t="shared" si="62"/>
        <v>1101000</v>
      </c>
    </row>
    <row r="150" spans="1:5" x14ac:dyDescent="0.3">
      <c r="A150" s="10" t="s">
        <v>255</v>
      </c>
      <c r="B150" s="6" t="s">
        <v>256</v>
      </c>
      <c r="C150" s="11">
        <f t="shared" ref="C150:E151" si="63">SUM(C151)</f>
        <v>1101000</v>
      </c>
      <c r="D150" s="11">
        <f t="shared" si="63"/>
        <v>1101000</v>
      </c>
      <c r="E150" s="11">
        <f t="shared" si="63"/>
        <v>1101000</v>
      </c>
    </row>
    <row r="151" spans="1:5" ht="37.5" x14ac:dyDescent="0.3">
      <c r="A151" s="10" t="s">
        <v>257</v>
      </c>
      <c r="B151" s="6" t="s">
        <v>258</v>
      </c>
      <c r="C151" s="11">
        <f t="shared" si="63"/>
        <v>1101000</v>
      </c>
      <c r="D151" s="11">
        <f t="shared" si="63"/>
        <v>1101000</v>
      </c>
      <c r="E151" s="11">
        <f t="shared" si="63"/>
        <v>1101000</v>
      </c>
    </row>
    <row r="152" spans="1:5" s="22" customFormat="1" ht="37.5" hidden="1" x14ac:dyDescent="0.3">
      <c r="A152" s="20" t="s">
        <v>170</v>
      </c>
      <c r="B152" s="21" t="s">
        <v>259</v>
      </c>
      <c r="C152" s="27">
        <v>1101000</v>
      </c>
      <c r="D152" s="27">
        <v>1101000</v>
      </c>
      <c r="E152" s="27">
        <v>1101000</v>
      </c>
    </row>
    <row r="153" spans="1:5" x14ac:dyDescent="0.3">
      <c r="A153" s="10" t="s">
        <v>260</v>
      </c>
      <c r="B153" s="6" t="s">
        <v>261</v>
      </c>
      <c r="C153" s="11">
        <f t="shared" ref="C153:E153" si="64">SUM(C154,C160)</f>
        <v>2082000</v>
      </c>
      <c r="D153" s="11">
        <f t="shared" si="64"/>
        <v>2100000</v>
      </c>
      <c r="E153" s="11">
        <f t="shared" si="64"/>
        <v>2166000</v>
      </c>
    </row>
    <row r="154" spans="1:5" ht="37.5" x14ac:dyDescent="0.3">
      <c r="A154" s="10" t="s">
        <v>262</v>
      </c>
      <c r="B154" s="6" t="s">
        <v>263</v>
      </c>
      <c r="C154" s="11">
        <f t="shared" ref="C154:E154" si="65">SUM(C155)</f>
        <v>1472000</v>
      </c>
      <c r="D154" s="11">
        <f t="shared" si="65"/>
        <v>1531000</v>
      </c>
      <c r="E154" s="11">
        <f t="shared" si="65"/>
        <v>1592000</v>
      </c>
    </row>
    <row r="155" spans="1:5" ht="37.5" x14ac:dyDescent="0.3">
      <c r="A155" s="10" t="s">
        <v>264</v>
      </c>
      <c r="B155" s="6" t="s">
        <v>265</v>
      </c>
      <c r="C155" s="11">
        <f>SUM(C156:C159)</f>
        <v>1472000</v>
      </c>
      <c r="D155" s="11">
        <f t="shared" ref="D155:E155" si="66">SUM(D156:D159)</f>
        <v>1531000</v>
      </c>
      <c r="E155" s="11">
        <f t="shared" si="66"/>
        <v>1592000</v>
      </c>
    </row>
    <row r="156" spans="1:5" hidden="1" x14ac:dyDescent="0.3">
      <c r="A156" s="20" t="s">
        <v>266</v>
      </c>
      <c r="B156" s="21" t="s">
        <v>267</v>
      </c>
      <c r="C156" s="27">
        <v>588000</v>
      </c>
      <c r="D156" s="27">
        <v>612000</v>
      </c>
      <c r="E156" s="27">
        <v>636000</v>
      </c>
    </row>
    <row r="157" spans="1:5" hidden="1" x14ac:dyDescent="0.3">
      <c r="A157" s="20" t="s">
        <v>268</v>
      </c>
      <c r="B157" s="21" t="s">
        <v>269</v>
      </c>
      <c r="C157" s="27">
        <v>546000</v>
      </c>
      <c r="D157" s="27">
        <v>568000</v>
      </c>
      <c r="E157" s="27">
        <v>591000</v>
      </c>
    </row>
    <row r="158" spans="1:5" hidden="1" x14ac:dyDescent="0.3">
      <c r="A158" s="20" t="s">
        <v>270</v>
      </c>
      <c r="B158" s="21" t="s">
        <v>271</v>
      </c>
      <c r="C158" s="27">
        <v>304000</v>
      </c>
      <c r="D158" s="27">
        <v>316000</v>
      </c>
      <c r="E158" s="27">
        <v>329000</v>
      </c>
    </row>
    <row r="159" spans="1:5" s="30" customFormat="1" ht="37.5" hidden="1" x14ac:dyDescent="0.3">
      <c r="A159" s="20" t="s">
        <v>170</v>
      </c>
      <c r="B159" s="21" t="s">
        <v>272</v>
      </c>
      <c r="C159" s="27">
        <v>34000</v>
      </c>
      <c r="D159" s="27">
        <v>35000</v>
      </c>
      <c r="E159" s="27">
        <v>36000</v>
      </c>
    </row>
    <row r="160" spans="1:5" x14ac:dyDescent="0.3">
      <c r="A160" s="10" t="s">
        <v>273</v>
      </c>
      <c r="B160" s="6" t="s">
        <v>274</v>
      </c>
      <c r="C160" s="11">
        <f t="shared" ref="C160:E160" si="67">SUM(C161)</f>
        <v>610000</v>
      </c>
      <c r="D160" s="11">
        <f t="shared" si="67"/>
        <v>569000</v>
      </c>
      <c r="E160" s="11">
        <f t="shared" si="67"/>
        <v>574000</v>
      </c>
    </row>
    <row r="161" spans="1:5" x14ac:dyDescent="0.3">
      <c r="A161" s="10" t="s">
        <v>275</v>
      </c>
      <c r="B161" s="6" t="s">
        <v>276</v>
      </c>
      <c r="C161" s="11">
        <f>SUM(C162,C164,C166)</f>
        <v>610000</v>
      </c>
      <c r="D161" s="11">
        <f t="shared" ref="D161:E161" si="68">SUM(D162,D164,D166)</f>
        <v>569000</v>
      </c>
      <c r="E161" s="11">
        <f t="shared" si="68"/>
        <v>574000</v>
      </c>
    </row>
    <row r="162" spans="1:5" ht="44.25" customHeight="1" x14ac:dyDescent="0.3">
      <c r="A162" s="10" t="s">
        <v>277</v>
      </c>
      <c r="B162" s="6" t="s">
        <v>278</v>
      </c>
      <c r="C162" s="11">
        <f>SUM(C163)</f>
        <v>358000</v>
      </c>
      <c r="D162" s="11">
        <f t="shared" ref="D162:E162" si="69">SUM(D163)</f>
        <v>324000</v>
      </c>
      <c r="E162" s="11">
        <f t="shared" si="69"/>
        <v>315000</v>
      </c>
    </row>
    <row r="163" spans="1:5" s="30" customFormat="1" ht="37.5" hidden="1" x14ac:dyDescent="0.3">
      <c r="A163" s="20" t="s">
        <v>145</v>
      </c>
      <c r="B163" s="21" t="s">
        <v>279</v>
      </c>
      <c r="C163" s="27">
        <v>358000</v>
      </c>
      <c r="D163" s="27">
        <v>324000</v>
      </c>
      <c r="E163" s="27">
        <v>315000</v>
      </c>
    </row>
    <row r="164" spans="1:5" ht="42" customHeight="1" x14ac:dyDescent="0.3">
      <c r="A164" s="10" t="s">
        <v>280</v>
      </c>
      <c r="B164" s="6" t="s">
        <v>281</v>
      </c>
      <c r="C164" s="11">
        <f t="shared" ref="C164:E164" si="70">SUM(C165)</f>
        <v>76000</v>
      </c>
      <c r="D164" s="11">
        <f t="shared" si="70"/>
        <v>76000</v>
      </c>
      <c r="E164" s="11">
        <f t="shared" si="70"/>
        <v>76000</v>
      </c>
    </row>
    <row r="165" spans="1:5" s="22" customFormat="1" ht="37.5" hidden="1" x14ac:dyDescent="0.3">
      <c r="A165" s="20" t="s">
        <v>145</v>
      </c>
      <c r="B165" s="21" t="s">
        <v>282</v>
      </c>
      <c r="C165" s="27">
        <v>76000</v>
      </c>
      <c r="D165" s="27">
        <v>76000</v>
      </c>
      <c r="E165" s="27">
        <v>76000</v>
      </c>
    </row>
    <row r="166" spans="1:5" ht="42" customHeight="1" x14ac:dyDescent="0.3">
      <c r="A166" s="10" t="s">
        <v>283</v>
      </c>
      <c r="B166" s="6" t="s">
        <v>284</v>
      </c>
      <c r="C166" s="11">
        <f>SUM(C167)</f>
        <v>176000</v>
      </c>
      <c r="D166" s="11">
        <f t="shared" ref="D166:E166" si="71">SUM(D167)</f>
        <v>169000</v>
      </c>
      <c r="E166" s="11">
        <f t="shared" si="71"/>
        <v>183000</v>
      </c>
    </row>
    <row r="167" spans="1:5" s="22" customFormat="1" ht="24.75" hidden="1" customHeight="1" x14ac:dyDescent="0.3">
      <c r="A167" s="20" t="s">
        <v>285</v>
      </c>
      <c r="B167" s="21" t="s">
        <v>286</v>
      </c>
      <c r="C167" s="27">
        <v>176000</v>
      </c>
      <c r="D167" s="27">
        <v>169000</v>
      </c>
      <c r="E167" s="27">
        <v>183000</v>
      </c>
    </row>
    <row r="168" spans="1:5" ht="26.25" customHeight="1" x14ac:dyDescent="0.3">
      <c r="A168" s="10" t="s">
        <v>287</v>
      </c>
      <c r="B168" s="6" t="s">
        <v>288</v>
      </c>
      <c r="C168" s="11">
        <f>SUM(C169,C176)</f>
        <v>256583000</v>
      </c>
      <c r="D168" s="11">
        <f>SUM(D169,D176)</f>
        <v>133587000</v>
      </c>
      <c r="E168" s="11">
        <f>SUM(E169,E176)</f>
        <v>126616000</v>
      </c>
    </row>
    <row r="169" spans="1:5" ht="79.5" customHeight="1" x14ac:dyDescent="0.3">
      <c r="A169" s="10" t="s">
        <v>289</v>
      </c>
      <c r="B169" s="6" t="s">
        <v>290</v>
      </c>
      <c r="C169" s="11">
        <f t="shared" ref="C169:E169" si="72">SUM(C170,C173)</f>
        <v>66074000</v>
      </c>
      <c r="D169" s="11">
        <f t="shared" si="72"/>
        <v>47160000</v>
      </c>
      <c r="E169" s="11">
        <f t="shared" si="72"/>
        <v>40189000</v>
      </c>
    </row>
    <row r="170" spans="1:5" ht="80.25" customHeight="1" x14ac:dyDescent="0.3">
      <c r="A170" s="10" t="s">
        <v>291</v>
      </c>
      <c r="B170" s="6" t="s">
        <v>292</v>
      </c>
      <c r="C170" s="11">
        <f t="shared" ref="C170:E171" si="73">SUM(C171)</f>
        <v>65093000</v>
      </c>
      <c r="D170" s="11">
        <f t="shared" si="73"/>
        <v>43585000</v>
      </c>
      <c r="E170" s="11">
        <f t="shared" si="73"/>
        <v>36371000</v>
      </c>
    </row>
    <row r="171" spans="1:5" ht="81.75" customHeight="1" x14ac:dyDescent="0.3">
      <c r="A171" s="10" t="s">
        <v>293</v>
      </c>
      <c r="B171" s="6" t="s">
        <v>294</v>
      </c>
      <c r="C171" s="11">
        <f t="shared" si="73"/>
        <v>65093000</v>
      </c>
      <c r="D171" s="11">
        <f t="shared" si="73"/>
        <v>43585000</v>
      </c>
      <c r="E171" s="11">
        <f t="shared" si="73"/>
        <v>36371000</v>
      </c>
    </row>
    <row r="172" spans="1:5" s="22" customFormat="1" hidden="1" x14ac:dyDescent="0.3">
      <c r="A172" s="20" t="s">
        <v>162</v>
      </c>
      <c r="B172" s="21" t="s">
        <v>295</v>
      </c>
      <c r="C172" s="37">
        <v>65093000</v>
      </c>
      <c r="D172" s="37">
        <v>43585000</v>
      </c>
      <c r="E172" s="37">
        <v>36371000</v>
      </c>
    </row>
    <row r="173" spans="1:5" ht="79.5" customHeight="1" x14ac:dyDescent="0.3">
      <c r="A173" s="10" t="s">
        <v>296</v>
      </c>
      <c r="B173" s="6" t="s">
        <v>297</v>
      </c>
      <c r="C173" s="11">
        <f>SUM(C174)</f>
        <v>981000</v>
      </c>
      <c r="D173" s="11">
        <f t="shared" ref="D173:E173" si="74">SUM(D174)</f>
        <v>3575000</v>
      </c>
      <c r="E173" s="11">
        <f t="shared" si="74"/>
        <v>3818000</v>
      </c>
    </row>
    <row r="174" spans="1:5" ht="78" customHeight="1" x14ac:dyDescent="0.3">
      <c r="A174" s="10" t="s">
        <v>298</v>
      </c>
      <c r="B174" s="6" t="s">
        <v>299</v>
      </c>
      <c r="C174" s="11">
        <f t="shared" ref="C174:E174" si="75">SUM(C175)</f>
        <v>981000</v>
      </c>
      <c r="D174" s="11">
        <f t="shared" si="75"/>
        <v>3575000</v>
      </c>
      <c r="E174" s="11">
        <f t="shared" si="75"/>
        <v>3818000</v>
      </c>
    </row>
    <row r="175" spans="1:5" s="22" customFormat="1" hidden="1" x14ac:dyDescent="0.3">
      <c r="A175" s="20" t="s">
        <v>162</v>
      </c>
      <c r="B175" s="21" t="s">
        <v>300</v>
      </c>
      <c r="C175" s="37">
        <v>981000</v>
      </c>
      <c r="D175" s="37">
        <v>3575000</v>
      </c>
      <c r="E175" s="37">
        <v>3818000</v>
      </c>
    </row>
    <row r="176" spans="1:5" ht="37.5" x14ac:dyDescent="0.3">
      <c r="A176" s="10" t="s">
        <v>301</v>
      </c>
      <c r="B176" s="6" t="s">
        <v>302</v>
      </c>
      <c r="C176" s="11">
        <f t="shared" ref="C176:E176" si="76">SUM(C177,C180)</f>
        <v>190509000</v>
      </c>
      <c r="D176" s="11">
        <f t="shared" si="76"/>
        <v>86427000</v>
      </c>
      <c r="E176" s="11">
        <f t="shared" si="76"/>
        <v>86427000</v>
      </c>
    </row>
    <row r="177" spans="1:5" ht="37.5" x14ac:dyDescent="0.3">
      <c r="A177" s="10" t="s">
        <v>303</v>
      </c>
      <c r="B177" s="6" t="s">
        <v>304</v>
      </c>
      <c r="C177" s="11">
        <f t="shared" ref="C177:E178" si="77">SUM(C178)</f>
        <v>167909000</v>
      </c>
      <c r="D177" s="11">
        <f t="shared" si="77"/>
        <v>79038000</v>
      </c>
      <c r="E177" s="11">
        <f t="shared" si="77"/>
        <v>79038000</v>
      </c>
    </row>
    <row r="178" spans="1:5" ht="37.5" x14ac:dyDescent="0.3">
      <c r="A178" s="10" t="s">
        <v>305</v>
      </c>
      <c r="B178" s="6" t="s">
        <v>306</v>
      </c>
      <c r="C178" s="11">
        <f t="shared" si="77"/>
        <v>167909000</v>
      </c>
      <c r="D178" s="11">
        <f t="shared" si="77"/>
        <v>79038000</v>
      </c>
      <c r="E178" s="11">
        <f t="shared" si="77"/>
        <v>79038000</v>
      </c>
    </row>
    <row r="179" spans="1:5" s="22" customFormat="1" ht="37.5" hidden="1" x14ac:dyDescent="0.3">
      <c r="A179" s="20" t="s">
        <v>170</v>
      </c>
      <c r="B179" s="21" t="s">
        <v>307</v>
      </c>
      <c r="C179" s="37">
        <v>167909000</v>
      </c>
      <c r="D179" s="37">
        <v>79038000</v>
      </c>
      <c r="E179" s="37">
        <v>79038000</v>
      </c>
    </row>
    <row r="180" spans="1:5" ht="43.5" customHeight="1" x14ac:dyDescent="0.3">
      <c r="A180" s="10" t="s">
        <v>308</v>
      </c>
      <c r="B180" s="6" t="s">
        <v>309</v>
      </c>
      <c r="C180" s="11">
        <f t="shared" ref="C180:E180" si="78">SUM(C181)</f>
        <v>22600000</v>
      </c>
      <c r="D180" s="11">
        <f t="shared" si="78"/>
        <v>7389000</v>
      </c>
      <c r="E180" s="11">
        <f t="shared" si="78"/>
        <v>7389000</v>
      </c>
    </row>
    <row r="181" spans="1:5" ht="41.25" customHeight="1" x14ac:dyDescent="0.3">
      <c r="A181" s="10" t="s">
        <v>310</v>
      </c>
      <c r="B181" s="6" t="s">
        <v>311</v>
      </c>
      <c r="C181" s="11">
        <f t="shared" ref="C181:E181" si="79">SUM(C182:C183)</f>
        <v>22600000</v>
      </c>
      <c r="D181" s="11">
        <f t="shared" si="79"/>
        <v>7389000</v>
      </c>
      <c r="E181" s="11">
        <f t="shared" si="79"/>
        <v>7389000</v>
      </c>
    </row>
    <row r="182" spans="1:5" s="22" customFormat="1" hidden="1" x14ac:dyDescent="0.3">
      <c r="A182" s="20" t="s">
        <v>162</v>
      </c>
      <c r="B182" s="21" t="s">
        <v>312</v>
      </c>
      <c r="C182" s="37">
        <v>17502000</v>
      </c>
      <c r="D182" s="37">
        <v>2839000</v>
      </c>
      <c r="E182" s="37">
        <v>2839000</v>
      </c>
    </row>
    <row r="183" spans="1:5" s="22" customFormat="1" ht="37.5" hidden="1" x14ac:dyDescent="0.3">
      <c r="A183" s="20" t="s">
        <v>170</v>
      </c>
      <c r="B183" s="21" t="s">
        <v>313</v>
      </c>
      <c r="C183" s="37">
        <v>5098000</v>
      </c>
      <c r="D183" s="37">
        <v>4550000</v>
      </c>
      <c r="E183" s="37">
        <v>4550000</v>
      </c>
    </row>
    <row r="184" spans="1:5" s="22" customFormat="1" ht="27" hidden="1" customHeight="1" x14ac:dyDescent="0.3">
      <c r="A184" s="10" t="s">
        <v>895</v>
      </c>
      <c r="B184" s="6" t="s">
        <v>314</v>
      </c>
      <c r="C184" s="11">
        <f>SUM(C185)</f>
        <v>0</v>
      </c>
      <c r="D184" s="11">
        <f t="shared" ref="D184:E185" si="80">SUM(D185)</f>
        <v>0</v>
      </c>
      <c r="E184" s="11">
        <f t="shared" si="80"/>
        <v>0</v>
      </c>
    </row>
    <row r="185" spans="1:5" s="22" customFormat="1" ht="42.75" hidden="1" customHeight="1" x14ac:dyDescent="0.3">
      <c r="A185" s="10" t="s">
        <v>315</v>
      </c>
      <c r="B185" s="6" t="s">
        <v>316</v>
      </c>
      <c r="C185" s="11">
        <f>SUM(C186)</f>
        <v>0</v>
      </c>
      <c r="D185" s="11">
        <f t="shared" si="80"/>
        <v>0</v>
      </c>
      <c r="E185" s="11">
        <f t="shared" si="80"/>
        <v>0</v>
      </c>
    </row>
    <row r="186" spans="1:5" s="22" customFormat="1" ht="37.5" hidden="1" x14ac:dyDescent="0.3">
      <c r="A186" s="10" t="s">
        <v>896</v>
      </c>
      <c r="B186" s="6" t="s">
        <v>317</v>
      </c>
      <c r="C186" s="11">
        <f>SUM(C187:C188)</f>
        <v>0</v>
      </c>
      <c r="D186" s="11">
        <f t="shared" ref="D186:E186" si="81">SUM(D187:D188)</f>
        <v>0</v>
      </c>
      <c r="E186" s="11">
        <f t="shared" si="81"/>
        <v>0</v>
      </c>
    </row>
    <row r="187" spans="1:5" s="22" customFormat="1" ht="40.5" hidden="1" customHeight="1" x14ac:dyDescent="0.3">
      <c r="A187" s="20" t="s">
        <v>268</v>
      </c>
      <c r="B187" s="21" t="s">
        <v>319</v>
      </c>
      <c r="C187" s="37">
        <v>0</v>
      </c>
      <c r="D187" s="37">
        <v>0</v>
      </c>
      <c r="E187" s="37">
        <v>0</v>
      </c>
    </row>
    <row r="188" spans="1:5" s="22" customFormat="1" ht="34.5" hidden="1" customHeight="1" x14ac:dyDescent="0.3">
      <c r="A188" s="20" t="s">
        <v>270</v>
      </c>
      <c r="B188" s="21" t="s">
        <v>318</v>
      </c>
      <c r="C188" s="37">
        <v>0</v>
      </c>
      <c r="D188" s="37">
        <v>0</v>
      </c>
      <c r="E188" s="37">
        <v>0</v>
      </c>
    </row>
    <row r="189" spans="1:5" ht="24" customHeight="1" x14ac:dyDescent="0.3">
      <c r="A189" s="10" t="s">
        <v>320</v>
      </c>
      <c r="B189" s="6" t="s">
        <v>321</v>
      </c>
      <c r="C189" s="11">
        <f>SUM(C190,C335,C339,C344,C355,C368)</f>
        <v>19122000</v>
      </c>
      <c r="D189" s="11">
        <f t="shared" ref="D189:E189" si="82">SUM(D190,D335,D339,D344,D355,D368)</f>
        <v>14350000</v>
      </c>
      <c r="E189" s="11">
        <f t="shared" si="82"/>
        <v>14073000</v>
      </c>
    </row>
    <row r="190" spans="1:5" ht="37.5" x14ac:dyDescent="0.3">
      <c r="A190" s="10" t="s">
        <v>322</v>
      </c>
      <c r="B190" s="6" t="s">
        <v>323</v>
      </c>
      <c r="C190" s="11">
        <f>SUM(C191,C204,C222,C237,C246,C250,C254,C258,C270,C282,C290,C315)</f>
        <v>4174000</v>
      </c>
      <c r="D190" s="11">
        <f>SUM(D191,D204,D222,D237,D246,D250,D254,D258,D270,D282,D290,D315)</f>
        <v>4174000</v>
      </c>
      <c r="E190" s="11">
        <f>SUM(E191,E204,E222,E237,E246,E250,E254,E258,E270,E282,E290,E315)</f>
        <v>4174000</v>
      </c>
    </row>
    <row r="191" spans="1:5" ht="56.25" x14ac:dyDescent="0.3">
      <c r="A191" s="10" t="s">
        <v>324</v>
      </c>
      <c r="B191" s="6" t="s">
        <v>325</v>
      </c>
      <c r="C191" s="11">
        <f t="shared" ref="C191:E191" si="83">SUM(C192)</f>
        <v>166000</v>
      </c>
      <c r="D191" s="11">
        <f t="shared" si="83"/>
        <v>166000</v>
      </c>
      <c r="E191" s="11">
        <f t="shared" si="83"/>
        <v>166000</v>
      </c>
    </row>
    <row r="192" spans="1:5" ht="75" x14ac:dyDescent="0.3">
      <c r="A192" s="10" t="s">
        <v>326</v>
      </c>
      <c r="B192" s="6" t="s">
        <v>327</v>
      </c>
      <c r="C192" s="11">
        <f>SUM(C193,C195,C197,C199,C201)</f>
        <v>166000</v>
      </c>
      <c r="D192" s="11">
        <f t="shared" ref="D192:E192" si="84">SUM(D193,D195,D197,D199,D201)</f>
        <v>166000</v>
      </c>
      <c r="E192" s="11">
        <f t="shared" si="84"/>
        <v>166000</v>
      </c>
    </row>
    <row r="193" spans="1:5" ht="100.5" customHeight="1" x14ac:dyDescent="0.3">
      <c r="A193" s="10" t="s">
        <v>328</v>
      </c>
      <c r="B193" s="6" t="s">
        <v>329</v>
      </c>
      <c r="C193" s="11">
        <f t="shared" ref="C193:E193" si="85">SUM(C194)</f>
        <v>33000</v>
      </c>
      <c r="D193" s="11">
        <f t="shared" si="85"/>
        <v>33000</v>
      </c>
      <c r="E193" s="11">
        <f t="shared" si="85"/>
        <v>33000</v>
      </c>
    </row>
    <row r="194" spans="1:5" s="22" customFormat="1" hidden="1" x14ac:dyDescent="0.3">
      <c r="A194" s="20" t="s">
        <v>330</v>
      </c>
      <c r="B194" s="21" t="s">
        <v>331</v>
      </c>
      <c r="C194" s="37">
        <v>33000</v>
      </c>
      <c r="D194" s="37">
        <v>33000</v>
      </c>
      <c r="E194" s="37">
        <v>33000</v>
      </c>
    </row>
    <row r="195" spans="1:5" s="38" customFormat="1" ht="100.5" customHeight="1" x14ac:dyDescent="0.3">
      <c r="A195" s="10" t="s">
        <v>332</v>
      </c>
      <c r="B195" s="6" t="s">
        <v>333</v>
      </c>
      <c r="C195" s="11">
        <f t="shared" ref="C195:E197" si="86">SUM(C196)</f>
        <v>61000</v>
      </c>
      <c r="D195" s="11">
        <f t="shared" si="86"/>
        <v>61000</v>
      </c>
      <c r="E195" s="11">
        <f t="shared" si="86"/>
        <v>61000</v>
      </c>
    </row>
    <row r="196" spans="1:5" s="22" customFormat="1" hidden="1" x14ac:dyDescent="0.3">
      <c r="A196" s="20" t="s">
        <v>334</v>
      </c>
      <c r="B196" s="21" t="s">
        <v>335</v>
      </c>
      <c r="C196" s="37">
        <v>61000</v>
      </c>
      <c r="D196" s="37">
        <v>61000</v>
      </c>
      <c r="E196" s="37">
        <v>61000</v>
      </c>
    </row>
    <row r="197" spans="1:5" s="38" customFormat="1" ht="81" customHeight="1" x14ac:dyDescent="0.3">
      <c r="A197" s="10" t="s">
        <v>336</v>
      </c>
      <c r="B197" s="6" t="s">
        <v>337</v>
      </c>
      <c r="C197" s="11">
        <f t="shared" si="86"/>
        <v>18000</v>
      </c>
      <c r="D197" s="11">
        <f t="shared" si="86"/>
        <v>18000</v>
      </c>
      <c r="E197" s="11">
        <f t="shared" si="86"/>
        <v>18000</v>
      </c>
    </row>
    <row r="198" spans="1:5" s="22" customFormat="1" hidden="1" x14ac:dyDescent="0.3">
      <c r="A198" s="20" t="s">
        <v>330</v>
      </c>
      <c r="B198" s="21" t="s">
        <v>338</v>
      </c>
      <c r="C198" s="37">
        <v>18000</v>
      </c>
      <c r="D198" s="37">
        <v>18000</v>
      </c>
      <c r="E198" s="37">
        <v>18000</v>
      </c>
    </row>
    <row r="199" spans="1:5" s="22" customFormat="1" ht="117" customHeight="1" x14ac:dyDescent="0.3">
      <c r="A199" s="10" t="s">
        <v>339</v>
      </c>
      <c r="B199" s="6" t="s">
        <v>340</v>
      </c>
      <c r="C199" s="39">
        <f t="shared" ref="C199:E199" si="87">SUM(C200)</f>
        <v>25000</v>
      </c>
      <c r="D199" s="39">
        <f t="shared" si="87"/>
        <v>25000</v>
      </c>
      <c r="E199" s="39">
        <f t="shared" si="87"/>
        <v>25000</v>
      </c>
    </row>
    <row r="200" spans="1:5" s="22" customFormat="1" ht="26.25" hidden="1" customHeight="1" x14ac:dyDescent="0.3">
      <c r="A200" s="20" t="s">
        <v>330</v>
      </c>
      <c r="B200" s="21" t="s">
        <v>341</v>
      </c>
      <c r="C200" s="37">
        <v>25000</v>
      </c>
      <c r="D200" s="37">
        <v>25000</v>
      </c>
      <c r="E200" s="37">
        <v>25000</v>
      </c>
    </row>
    <row r="201" spans="1:5" ht="79.5" customHeight="1" x14ac:dyDescent="0.3">
      <c r="A201" s="10" t="s">
        <v>342</v>
      </c>
      <c r="B201" s="6" t="s">
        <v>343</v>
      </c>
      <c r="C201" s="11">
        <f t="shared" ref="C201:E201" si="88">SUM(C202:C203)</f>
        <v>29000</v>
      </c>
      <c r="D201" s="11">
        <f t="shared" si="88"/>
        <v>29000</v>
      </c>
      <c r="E201" s="11">
        <f t="shared" si="88"/>
        <v>29000</v>
      </c>
    </row>
    <row r="202" spans="1:5" s="22" customFormat="1" ht="24" hidden="1" customHeight="1" x14ac:dyDescent="0.3">
      <c r="A202" s="20" t="s">
        <v>334</v>
      </c>
      <c r="B202" s="21" t="s">
        <v>344</v>
      </c>
      <c r="C202" s="37">
        <v>5000</v>
      </c>
      <c r="D202" s="37">
        <v>5000</v>
      </c>
      <c r="E202" s="37">
        <v>5000</v>
      </c>
    </row>
    <row r="203" spans="1:5" s="22" customFormat="1" ht="25.5" hidden="1" customHeight="1" x14ac:dyDescent="0.3">
      <c r="A203" s="20" t="s">
        <v>330</v>
      </c>
      <c r="B203" s="21" t="s">
        <v>345</v>
      </c>
      <c r="C203" s="37">
        <v>24000</v>
      </c>
      <c r="D203" s="37">
        <v>24000</v>
      </c>
      <c r="E203" s="37">
        <v>24000</v>
      </c>
    </row>
    <row r="204" spans="1:5" ht="80.25" customHeight="1" x14ac:dyDescent="0.3">
      <c r="A204" s="10" t="s">
        <v>346</v>
      </c>
      <c r="B204" s="6" t="s">
        <v>347</v>
      </c>
      <c r="C204" s="11">
        <f t="shared" ref="C204:E204" si="89">SUM(C205)</f>
        <v>430000</v>
      </c>
      <c r="D204" s="11">
        <f t="shared" si="89"/>
        <v>430000</v>
      </c>
      <c r="E204" s="11">
        <f t="shared" si="89"/>
        <v>430000</v>
      </c>
    </row>
    <row r="205" spans="1:5" ht="100.5" customHeight="1" x14ac:dyDescent="0.3">
      <c r="A205" s="10" t="s">
        <v>348</v>
      </c>
      <c r="B205" s="6" t="s">
        <v>349</v>
      </c>
      <c r="C205" s="11">
        <f>SUM(C206,C208,C210,C212,C214,C216,C219)</f>
        <v>430000</v>
      </c>
      <c r="D205" s="11">
        <f t="shared" ref="D205:E205" si="90">SUM(D206,D208,D210,D212,D214,D216,D219)</f>
        <v>430000</v>
      </c>
      <c r="E205" s="11">
        <f t="shared" si="90"/>
        <v>430000</v>
      </c>
    </row>
    <row r="206" spans="1:5" ht="126.75" customHeight="1" x14ac:dyDescent="0.3">
      <c r="A206" s="10" t="s">
        <v>350</v>
      </c>
      <c r="B206" s="6" t="s">
        <v>351</v>
      </c>
      <c r="C206" s="11">
        <f t="shared" ref="C206:E206" si="91">SUM(C207)</f>
        <v>2000</v>
      </c>
      <c r="D206" s="11">
        <f t="shared" si="91"/>
        <v>2000</v>
      </c>
      <c r="E206" s="11">
        <f t="shared" si="91"/>
        <v>2000</v>
      </c>
    </row>
    <row r="207" spans="1:5" s="22" customFormat="1" hidden="1" x14ac:dyDescent="0.3">
      <c r="A207" s="20" t="s">
        <v>334</v>
      </c>
      <c r="B207" s="21" t="s">
        <v>352</v>
      </c>
      <c r="C207" s="37">
        <v>2000</v>
      </c>
      <c r="D207" s="37">
        <v>2000</v>
      </c>
      <c r="E207" s="37">
        <v>2000</v>
      </c>
    </row>
    <row r="208" spans="1:5" ht="159.75" customHeight="1" x14ac:dyDescent="0.3">
      <c r="A208" s="36" t="s">
        <v>353</v>
      </c>
      <c r="B208" s="6" t="s">
        <v>354</v>
      </c>
      <c r="C208" s="11">
        <f t="shared" ref="C208:E208" si="92">SUM(C209)</f>
        <v>37000</v>
      </c>
      <c r="D208" s="11">
        <f t="shared" si="92"/>
        <v>37000</v>
      </c>
      <c r="E208" s="11">
        <f t="shared" si="92"/>
        <v>37000</v>
      </c>
    </row>
    <row r="209" spans="1:5" s="22" customFormat="1" hidden="1" x14ac:dyDescent="0.3">
      <c r="A209" s="20" t="s">
        <v>330</v>
      </c>
      <c r="B209" s="21" t="s">
        <v>355</v>
      </c>
      <c r="C209" s="37">
        <v>37000</v>
      </c>
      <c r="D209" s="37">
        <v>37000</v>
      </c>
      <c r="E209" s="37">
        <v>37000</v>
      </c>
    </row>
    <row r="210" spans="1:5" ht="121.5" customHeight="1" x14ac:dyDescent="0.3">
      <c r="A210" s="10" t="s">
        <v>356</v>
      </c>
      <c r="B210" s="6" t="s">
        <v>357</v>
      </c>
      <c r="C210" s="11">
        <f t="shared" ref="C210:E210" si="93">SUM(C211)</f>
        <v>102000</v>
      </c>
      <c r="D210" s="11">
        <f t="shared" si="93"/>
        <v>102000</v>
      </c>
      <c r="E210" s="11">
        <f t="shared" si="93"/>
        <v>102000</v>
      </c>
    </row>
    <row r="211" spans="1:5" s="22" customFormat="1" hidden="1" x14ac:dyDescent="0.3">
      <c r="A211" s="20" t="s">
        <v>358</v>
      </c>
      <c r="B211" s="21" t="s">
        <v>359</v>
      </c>
      <c r="C211" s="37">
        <v>102000</v>
      </c>
      <c r="D211" s="37">
        <v>102000</v>
      </c>
      <c r="E211" s="37">
        <v>102000</v>
      </c>
    </row>
    <row r="212" spans="1:5" ht="110.25" customHeight="1" x14ac:dyDescent="0.3">
      <c r="A212" s="10" t="s">
        <v>360</v>
      </c>
      <c r="B212" s="6" t="s">
        <v>361</v>
      </c>
      <c r="C212" s="11">
        <f t="shared" ref="C212:E212" si="94">SUM(C213)</f>
        <v>2000</v>
      </c>
      <c r="D212" s="11">
        <f t="shared" si="94"/>
        <v>2000</v>
      </c>
      <c r="E212" s="11">
        <f t="shared" si="94"/>
        <v>2000</v>
      </c>
    </row>
    <row r="213" spans="1:5" s="22" customFormat="1" ht="21.75" hidden="1" customHeight="1" x14ac:dyDescent="0.3">
      <c r="A213" s="20" t="s">
        <v>334</v>
      </c>
      <c r="B213" s="21" t="s">
        <v>362</v>
      </c>
      <c r="C213" s="37">
        <v>2000</v>
      </c>
      <c r="D213" s="37">
        <v>2000</v>
      </c>
      <c r="E213" s="37">
        <v>2000</v>
      </c>
    </row>
    <row r="214" spans="1:5" s="22" customFormat="1" ht="160.5" customHeight="1" x14ac:dyDescent="0.3">
      <c r="A214" s="10" t="s">
        <v>363</v>
      </c>
      <c r="B214" s="6" t="s">
        <v>364</v>
      </c>
      <c r="C214" s="11">
        <f>SUM(C215)</f>
        <v>40000</v>
      </c>
      <c r="D214" s="11">
        <f t="shared" ref="D214:E214" si="95">SUM(D215)</f>
        <v>40000</v>
      </c>
      <c r="E214" s="11">
        <f t="shared" si="95"/>
        <v>40000</v>
      </c>
    </row>
    <row r="215" spans="1:5" s="22" customFormat="1" hidden="1" x14ac:dyDescent="0.3">
      <c r="A215" s="20" t="s">
        <v>330</v>
      </c>
      <c r="B215" s="21" t="s">
        <v>365</v>
      </c>
      <c r="C215" s="37">
        <v>40000</v>
      </c>
      <c r="D215" s="37">
        <v>40000</v>
      </c>
      <c r="E215" s="37">
        <v>40000</v>
      </c>
    </row>
    <row r="216" spans="1:5" ht="98.25" customHeight="1" x14ac:dyDescent="0.3">
      <c r="A216" s="10" t="s">
        <v>366</v>
      </c>
      <c r="B216" s="6" t="s">
        <v>367</v>
      </c>
      <c r="C216" s="11">
        <f>SUM(C217:C218)</f>
        <v>218000</v>
      </c>
      <c r="D216" s="11">
        <f t="shared" ref="D216:E216" si="96">SUM(D217:D218)</f>
        <v>218000</v>
      </c>
      <c r="E216" s="11">
        <f t="shared" si="96"/>
        <v>218000</v>
      </c>
    </row>
    <row r="217" spans="1:5" s="22" customFormat="1" ht="22.5" hidden="1" customHeight="1" x14ac:dyDescent="0.3">
      <c r="A217" s="20" t="s">
        <v>334</v>
      </c>
      <c r="B217" s="21" t="s">
        <v>368</v>
      </c>
      <c r="C217" s="37">
        <v>2000</v>
      </c>
      <c r="D217" s="37">
        <v>2000</v>
      </c>
      <c r="E217" s="37">
        <v>2000</v>
      </c>
    </row>
    <row r="218" spans="1:5" s="22" customFormat="1" hidden="1" x14ac:dyDescent="0.3">
      <c r="A218" s="20" t="s">
        <v>330</v>
      </c>
      <c r="B218" s="21" t="s">
        <v>369</v>
      </c>
      <c r="C218" s="37">
        <v>216000</v>
      </c>
      <c r="D218" s="37">
        <v>216000</v>
      </c>
      <c r="E218" s="37">
        <v>216000</v>
      </c>
    </row>
    <row r="219" spans="1:5" ht="101.25" customHeight="1" x14ac:dyDescent="0.3">
      <c r="A219" s="10" t="s">
        <v>370</v>
      </c>
      <c r="B219" s="6" t="s">
        <v>371</v>
      </c>
      <c r="C219" s="11">
        <f t="shared" ref="C219:E219" si="97">SUM(C220:C221)</f>
        <v>29000</v>
      </c>
      <c r="D219" s="11">
        <f t="shared" si="97"/>
        <v>29000</v>
      </c>
      <c r="E219" s="11">
        <f t="shared" si="97"/>
        <v>29000</v>
      </c>
    </row>
    <row r="220" spans="1:5" s="22" customFormat="1" ht="24" hidden="1" customHeight="1" x14ac:dyDescent="0.3">
      <c r="A220" s="20" t="s">
        <v>334</v>
      </c>
      <c r="B220" s="21" t="s">
        <v>372</v>
      </c>
      <c r="C220" s="37">
        <v>25000</v>
      </c>
      <c r="D220" s="37">
        <v>25000</v>
      </c>
      <c r="E220" s="37">
        <v>25000</v>
      </c>
    </row>
    <row r="221" spans="1:5" s="22" customFormat="1" ht="22.5" hidden="1" customHeight="1" x14ac:dyDescent="0.3">
      <c r="A221" s="20" t="s">
        <v>330</v>
      </c>
      <c r="B221" s="21" t="s">
        <v>373</v>
      </c>
      <c r="C221" s="37">
        <v>4000</v>
      </c>
      <c r="D221" s="37">
        <v>4000</v>
      </c>
      <c r="E221" s="37">
        <v>4000</v>
      </c>
    </row>
    <row r="222" spans="1:5" ht="61.5" customHeight="1" x14ac:dyDescent="0.3">
      <c r="A222" s="10" t="s">
        <v>374</v>
      </c>
      <c r="B222" s="6" t="s">
        <v>375</v>
      </c>
      <c r="C222" s="11">
        <f>SUM(C223,C234)</f>
        <v>268000</v>
      </c>
      <c r="D222" s="11">
        <f t="shared" ref="D222:E222" si="98">SUM(D223,D234)</f>
        <v>268000</v>
      </c>
      <c r="E222" s="11">
        <f t="shared" si="98"/>
        <v>268000</v>
      </c>
    </row>
    <row r="223" spans="1:5" ht="81.75" customHeight="1" x14ac:dyDescent="0.3">
      <c r="A223" s="10" t="s">
        <v>376</v>
      </c>
      <c r="B223" s="6" t="s">
        <v>377</v>
      </c>
      <c r="C223" s="11">
        <f>SUM(C224,C227,C229,C232)</f>
        <v>253000</v>
      </c>
      <c r="D223" s="11">
        <f t="shared" ref="D223:E223" si="99">SUM(D224,D227,D229,D232)</f>
        <v>253000</v>
      </c>
      <c r="E223" s="11">
        <f t="shared" si="99"/>
        <v>253000</v>
      </c>
    </row>
    <row r="224" spans="1:5" ht="83.25" customHeight="1" x14ac:dyDescent="0.3">
      <c r="A224" s="36" t="s">
        <v>378</v>
      </c>
      <c r="B224" s="6" t="s">
        <v>379</v>
      </c>
      <c r="C224" s="11">
        <f t="shared" ref="C224:E224" si="100">SUM(C225:C226)</f>
        <v>4000</v>
      </c>
      <c r="D224" s="11">
        <f t="shared" si="100"/>
        <v>4000</v>
      </c>
      <c r="E224" s="11">
        <f t="shared" si="100"/>
        <v>4000</v>
      </c>
    </row>
    <row r="225" spans="1:5" s="22" customFormat="1" hidden="1" x14ac:dyDescent="0.3">
      <c r="A225" s="20" t="s">
        <v>334</v>
      </c>
      <c r="B225" s="21" t="s">
        <v>380</v>
      </c>
      <c r="C225" s="37">
        <v>2000</v>
      </c>
      <c r="D225" s="37">
        <v>2000</v>
      </c>
      <c r="E225" s="37">
        <v>2000</v>
      </c>
    </row>
    <row r="226" spans="1:5" s="22" customFormat="1" hidden="1" x14ac:dyDescent="0.3">
      <c r="A226" s="20" t="s">
        <v>358</v>
      </c>
      <c r="B226" s="21" t="s">
        <v>381</v>
      </c>
      <c r="C226" s="37">
        <v>2000</v>
      </c>
      <c r="D226" s="37">
        <v>2000</v>
      </c>
      <c r="E226" s="37">
        <v>2000</v>
      </c>
    </row>
    <row r="227" spans="1:5" ht="93.75" x14ac:dyDescent="0.3">
      <c r="A227" s="10" t="s">
        <v>382</v>
      </c>
      <c r="B227" s="6" t="s">
        <v>383</v>
      </c>
      <c r="C227" s="11">
        <f t="shared" ref="C227:E227" si="101">SUM(C228)</f>
        <v>112000</v>
      </c>
      <c r="D227" s="11">
        <f t="shared" si="101"/>
        <v>112000</v>
      </c>
      <c r="E227" s="11">
        <f t="shared" si="101"/>
        <v>112000</v>
      </c>
    </row>
    <row r="228" spans="1:5" s="22" customFormat="1" hidden="1" x14ac:dyDescent="0.3">
      <c r="A228" s="20" t="s">
        <v>330</v>
      </c>
      <c r="B228" s="21" t="s">
        <v>384</v>
      </c>
      <c r="C228" s="37">
        <v>112000</v>
      </c>
      <c r="D228" s="37">
        <v>112000</v>
      </c>
      <c r="E228" s="37">
        <v>112000</v>
      </c>
    </row>
    <row r="229" spans="1:5" ht="81.75" customHeight="1" x14ac:dyDescent="0.3">
      <c r="A229" s="10" t="s">
        <v>385</v>
      </c>
      <c r="B229" s="6" t="s">
        <v>386</v>
      </c>
      <c r="C229" s="11">
        <f t="shared" ref="C229:E229" si="102">SUM(C230:C231)</f>
        <v>61000</v>
      </c>
      <c r="D229" s="11">
        <f t="shared" si="102"/>
        <v>61000</v>
      </c>
      <c r="E229" s="11">
        <f t="shared" si="102"/>
        <v>61000</v>
      </c>
    </row>
    <row r="230" spans="1:5" s="22" customFormat="1" hidden="1" x14ac:dyDescent="0.3">
      <c r="A230" s="20" t="s">
        <v>334</v>
      </c>
      <c r="B230" s="21" t="s">
        <v>387</v>
      </c>
      <c r="C230" s="37">
        <v>20000</v>
      </c>
      <c r="D230" s="37">
        <v>20000</v>
      </c>
      <c r="E230" s="37">
        <v>20000</v>
      </c>
    </row>
    <row r="231" spans="1:5" s="22" customFormat="1" hidden="1" x14ac:dyDescent="0.3">
      <c r="A231" s="20" t="s">
        <v>330</v>
      </c>
      <c r="B231" s="21" t="s">
        <v>388</v>
      </c>
      <c r="C231" s="37">
        <v>41000</v>
      </c>
      <c r="D231" s="37">
        <v>41000</v>
      </c>
      <c r="E231" s="37">
        <v>41000</v>
      </c>
    </row>
    <row r="232" spans="1:5" ht="83.25" customHeight="1" x14ac:dyDescent="0.3">
      <c r="A232" s="10" t="s">
        <v>389</v>
      </c>
      <c r="B232" s="6" t="s">
        <v>390</v>
      </c>
      <c r="C232" s="11">
        <f t="shared" ref="C232:E232" si="103">SUM(C233)</f>
        <v>76000</v>
      </c>
      <c r="D232" s="11">
        <f t="shared" si="103"/>
        <v>76000</v>
      </c>
      <c r="E232" s="11">
        <f t="shared" si="103"/>
        <v>76000</v>
      </c>
    </row>
    <row r="233" spans="1:5" s="22" customFormat="1" ht="24" hidden="1" customHeight="1" x14ac:dyDescent="0.3">
      <c r="A233" s="20" t="s">
        <v>330</v>
      </c>
      <c r="B233" s="21" t="s">
        <v>391</v>
      </c>
      <c r="C233" s="37">
        <v>76000</v>
      </c>
      <c r="D233" s="37">
        <v>76000</v>
      </c>
      <c r="E233" s="37">
        <v>76000</v>
      </c>
    </row>
    <row r="234" spans="1:5" ht="66.75" customHeight="1" x14ac:dyDescent="0.3">
      <c r="A234" s="10" t="s">
        <v>392</v>
      </c>
      <c r="B234" s="6" t="s">
        <v>393</v>
      </c>
      <c r="C234" s="11">
        <f>SUM(C235)</f>
        <v>15000</v>
      </c>
      <c r="D234" s="11">
        <f t="shared" ref="D234:E234" si="104">SUM(D235)</f>
        <v>15000</v>
      </c>
      <c r="E234" s="11">
        <f t="shared" si="104"/>
        <v>15000</v>
      </c>
    </row>
    <row r="235" spans="1:5" ht="75" x14ac:dyDescent="0.3">
      <c r="A235" s="10" t="s">
        <v>394</v>
      </c>
      <c r="B235" s="6" t="s">
        <v>395</v>
      </c>
      <c r="C235" s="11">
        <f t="shared" ref="C235:E235" si="105">SUM(C236)</f>
        <v>15000</v>
      </c>
      <c r="D235" s="11">
        <f t="shared" si="105"/>
        <v>15000</v>
      </c>
      <c r="E235" s="11">
        <f t="shared" si="105"/>
        <v>15000</v>
      </c>
    </row>
    <row r="236" spans="1:5" s="22" customFormat="1" ht="37.5" hidden="1" x14ac:dyDescent="0.3">
      <c r="A236" s="20" t="s">
        <v>170</v>
      </c>
      <c r="B236" s="21" t="s">
        <v>396</v>
      </c>
      <c r="C236" s="37">
        <v>15000</v>
      </c>
      <c r="D236" s="37">
        <v>15000</v>
      </c>
      <c r="E236" s="37">
        <v>15000</v>
      </c>
    </row>
    <row r="237" spans="1:5" ht="56.25" x14ac:dyDescent="0.3">
      <c r="A237" s="10" t="s">
        <v>397</v>
      </c>
      <c r="B237" s="6" t="s">
        <v>398</v>
      </c>
      <c r="C237" s="11">
        <f>SUM(C238,C243)</f>
        <v>55000</v>
      </c>
      <c r="D237" s="11">
        <f t="shared" ref="D237:E237" si="106">SUM(D238,D243)</f>
        <v>55000</v>
      </c>
      <c r="E237" s="11">
        <f t="shared" si="106"/>
        <v>55000</v>
      </c>
    </row>
    <row r="238" spans="1:5" ht="81.75" customHeight="1" x14ac:dyDescent="0.3">
      <c r="A238" s="10" t="s">
        <v>399</v>
      </c>
      <c r="B238" s="6" t="s">
        <v>400</v>
      </c>
      <c r="C238" s="11">
        <f>SUM(C239,C241)</f>
        <v>15000</v>
      </c>
      <c r="D238" s="11">
        <f t="shared" ref="D238:E238" si="107">SUM(D239,D241)</f>
        <v>15000</v>
      </c>
      <c r="E238" s="11">
        <f t="shared" si="107"/>
        <v>15000</v>
      </c>
    </row>
    <row r="239" spans="1:5" ht="104.25" customHeight="1" x14ac:dyDescent="0.3">
      <c r="A239" s="10" t="s">
        <v>401</v>
      </c>
      <c r="B239" s="6" t="s">
        <v>402</v>
      </c>
      <c r="C239" s="11">
        <f t="shared" ref="C239:E239" si="108">SUM(C240)</f>
        <v>3000</v>
      </c>
      <c r="D239" s="11">
        <f t="shared" si="108"/>
        <v>3000</v>
      </c>
      <c r="E239" s="11">
        <f t="shared" si="108"/>
        <v>3000</v>
      </c>
    </row>
    <row r="240" spans="1:5" s="22" customFormat="1" ht="24.75" hidden="1" customHeight="1" x14ac:dyDescent="0.3">
      <c r="A240" s="20" t="s">
        <v>330</v>
      </c>
      <c r="B240" s="21" t="s">
        <v>403</v>
      </c>
      <c r="C240" s="27">
        <v>3000</v>
      </c>
      <c r="D240" s="27">
        <v>3000</v>
      </c>
      <c r="E240" s="27">
        <v>3000</v>
      </c>
    </row>
    <row r="241" spans="1:5" ht="93.75" x14ac:dyDescent="0.3">
      <c r="A241" s="10" t="s">
        <v>404</v>
      </c>
      <c r="B241" s="6" t="s">
        <v>405</v>
      </c>
      <c r="C241" s="11">
        <f t="shared" ref="C241:E241" si="109">SUM(C242)</f>
        <v>12000</v>
      </c>
      <c r="D241" s="11">
        <f t="shared" si="109"/>
        <v>12000</v>
      </c>
      <c r="E241" s="11">
        <f t="shared" si="109"/>
        <v>12000</v>
      </c>
    </row>
    <row r="242" spans="1:5" s="22" customFormat="1" ht="24.75" hidden="1" customHeight="1" x14ac:dyDescent="0.3">
      <c r="A242" s="20" t="s">
        <v>330</v>
      </c>
      <c r="B242" s="21" t="s">
        <v>406</v>
      </c>
      <c r="C242" s="37">
        <v>12000</v>
      </c>
      <c r="D242" s="37">
        <v>12000</v>
      </c>
      <c r="E242" s="37">
        <v>12000</v>
      </c>
    </row>
    <row r="243" spans="1:5" ht="79.5" customHeight="1" x14ac:dyDescent="0.3">
      <c r="A243" s="10" t="s">
        <v>407</v>
      </c>
      <c r="B243" s="6" t="s">
        <v>408</v>
      </c>
      <c r="C243" s="11">
        <f t="shared" ref="C243:E244" si="110">SUM(C244)</f>
        <v>40000</v>
      </c>
      <c r="D243" s="11">
        <f t="shared" si="110"/>
        <v>40000</v>
      </c>
      <c r="E243" s="11">
        <f t="shared" si="110"/>
        <v>40000</v>
      </c>
    </row>
    <row r="244" spans="1:5" ht="119.25" customHeight="1" x14ac:dyDescent="0.3">
      <c r="A244" s="10" t="s">
        <v>409</v>
      </c>
      <c r="B244" s="6" t="s">
        <v>410</v>
      </c>
      <c r="C244" s="11">
        <f t="shared" si="110"/>
        <v>40000</v>
      </c>
      <c r="D244" s="11">
        <f t="shared" si="110"/>
        <v>40000</v>
      </c>
      <c r="E244" s="11">
        <f t="shared" si="110"/>
        <v>40000</v>
      </c>
    </row>
    <row r="245" spans="1:5" s="22" customFormat="1" ht="37.5" hidden="1" x14ac:dyDescent="0.3">
      <c r="A245" s="20" t="s">
        <v>170</v>
      </c>
      <c r="B245" s="21" t="s">
        <v>411</v>
      </c>
      <c r="C245" s="37">
        <v>40000</v>
      </c>
      <c r="D245" s="37">
        <v>40000</v>
      </c>
      <c r="E245" s="37">
        <v>40000</v>
      </c>
    </row>
    <row r="246" spans="1:5" s="22" customFormat="1" ht="56.25" x14ac:dyDescent="0.3">
      <c r="A246" s="10" t="s">
        <v>412</v>
      </c>
      <c r="B246" s="6" t="s">
        <v>413</v>
      </c>
      <c r="C246" s="39">
        <f t="shared" ref="C246:E248" si="111">SUM(C247)</f>
        <v>3000</v>
      </c>
      <c r="D246" s="39">
        <f t="shared" si="111"/>
        <v>3000</v>
      </c>
      <c r="E246" s="39">
        <f t="shared" si="111"/>
        <v>3000</v>
      </c>
    </row>
    <row r="247" spans="1:5" s="22" customFormat="1" ht="84.75" customHeight="1" x14ac:dyDescent="0.3">
      <c r="A247" s="10" t="s">
        <v>414</v>
      </c>
      <c r="B247" s="6" t="s">
        <v>415</v>
      </c>
      <c r="C247" s="39">
        <f t="shared" si="111"/>
        <v>3000</v>
      </c>
      <c r="D247" s="39">
        <f t="shared" si="111"/>
        <v>3000</v>
      </c>
      <c r="E247" s="39">
        <f t="shared" si="111"/>
        <v>3000</v>
      </c>
    </row>
    <row r="248" spans="1:5" s="22" customFormat="1" ht="84.75" customHeight="1" x14ac:dyDescent="0.3">
      <c r="A248" s="10" t="s">
        <v>416</v>
      </c>
      <c r="B248" s="6" t="s">
        <v>417</v>
      </c>
      <c r="C248" s="39">
        <f t="shared" si="111"/>
        <v>3000</v>
      </c>
      <c r="D248" s="39">
        <f t="shared" si="111"/>
        <v>3000</v>
      </c>
      <c r="E248" s="39">
        <f t="shared" si="111"/>
        <v>3000</v>
      </c>
    </row>
    <row r="249" spans="1:5" s="22" customFormat="1" ht="37.5" hidden="1" customHeight="1" x14ac:dyDescent="0.3">
      <c r="A249" s="20" t="s">
        <v>330</v>
      </c>
      <c r="B249" s="21" t="s">
        <v>418</v>
      </c>
      <c r="C249" s="37">
        <v>3000</v>
      </c>
      <c r="D249" s="37">
        <v>3000</v>
      </c>
      <c r="E249" s="37">
        <v>3000</v>
      </c>
    </row>
    <row r="250" spans="1:5" s="22" customFormat="1" ht="63" customHeight="1" x14ac:dyDescent="0.3">
      <c r="A250" s="10" t="s">
        <v>419</v>
      </c>
      <c r="B250" s="6" t="s">
        <v>420</v>
      </c>
      <c r="C250" s="39">
        <f t="shared" ref="C250:E252" si="112">SUM(C251)</f>
        <v>242000</v>
      </c>
      <c r="D250" s="39">
        <f t="shared" si="112"/>
        <v>242000</v>
      </c>
      <c r="E250" s="39">
        <f t="shared" si="112"/>
        <v>242000</v>
      </c>
    </row>
    <row r="251" spans="1:5" s="22" customFormat="1" ht="87.75" customHeight="1" x14ac:dyDescent="0.3">
      <c r="A251" s="10" t="s">
        <v>421</v>
      </c>
      <c r="B251" s="6" t="s">
        <v>422</v>
      </c>
      <c r="C251" s="39">
        <f t="shared" si="112"/>
        <v>242000</v>
      </c>
      <c r="D251" s="39">
        <f t="shared" si="112"/>
        <v>242000</v>
      </c>
      <c r="E251" s="39">
        <f t="shared" si="112"/>
        <v>242000</v>
      </c>
    </row>
    <row r="252" spans="1:5" s="22" customFormat="1" ht="82.5" customHeight="1" x14ac:dyDescent="0.3">
      <c r="A252" s="10" t="s">
        <v>423</v>
      </c>
      <c r="B252" s="6" t="s">
        <v>424</v>
      </c>
      <c r="C252" s="39">
        <f t="shared" si="112"/>
        <v>242000</v>
      </c>
      <c r="D252" s="39">
        <f t="shared" si="112"/>
        <v>242000</v>
      </c>
      <c r="E252" s="39">
        <f t="shared" si="112"/>
        <v>242000</v>
      </c>
    </row>
    <row r="253" spans="1:5" s="22" customFormat="1" ht="37.5" hidden="1" customHeight="1" x14ac:dyDescent="0.3">
      <c r="A253" s="40" t="s">
        <v>330</v>
      </c>
      <c r="B253" s="21" t="s">
        <v>425</v>
      </c>
      <c r="C253" s="37">
        <v>242000</v>
      </c>
      <c r="D253" s="37">
        <v>242000</v>
      </c>
      <c r="E253" s="37">
        <v>242000</v>
      </c>
    </row>
    <row r="254" spans="1:5" ht="56.25" x14ac:dyDescent="0.3">
      <c r="A254" s="10" t="s">
        <v>426</v>
      </c>
      <c r="B254" s="6" t="s">
        <v>427</v>
      </c>
      <c r="C254" s="11">
        <f t="shared" ref="C254:E256" si="113">SUM(C255)</f>
        <v>35000</v>
      </c>
      <c r="D254" s="11">
        <f t="shared" si="113"/>
        <v>35000</v>
      </c>
      <c r="E254" s="11">
        <f t="shared" si="113"/>
        <v>35000</v>
      </c>
    </row>
    <row r="255" spans="1:5" ht="79.5" customHeight="1" x14ac:dyDescent="0.3">
      <c r="A255" s="10" t="s">
        <v>428</v>
      </c>
      <c r="B255" s="6" t="s">
        <v>429</v>
      </c>
      <c r="C255" s="11">
        <f t="shared" si="113"/>
        <v>35000</v>
      </c>
      <c r="D255" s="11">
        <f t="shared" si="113"/>
        <v>35000</v>
      </c>
      <c r="E255" s="11">
        <f t="shared" si="113"/>
        <v>35000</v>
      </c>
    </row>
    <row r="256" spans="1:5" ht="79.5" customHeight="1" x14ac:dyDescent="0.3">
      <c r="A256" s="10" t="s">
        <v>430</v>
      </c>
      <c r="B256" s="6" t="s">
        <v>431</v>
      </c>
      <c r="C256" s="11">
        <f t="shared" si="113"/>
        <v>35000</v>
      </c>
      <c r="D256" s="11">
        <f t="shared" si="113"/>
        <v>35000</v>
      </c>
      <c r="E256" s="11">
        <f t="shared" si="113"/>
        <v>35000</v>
      </c>
    </row>
    <row r="257" spans="1:5" s="22" customFormat="1" hidden="1" x14ac:dyDescent="0.3">
      <c r="A257" s="20" t="s">
        <v>330</v>
      </c>
      <c r="B257" s="21" t="s">
        <v>432</v>
      </c>
      <c r="C257" s="37">
        <v>35000</v>
      </c>
      <c r="D257" s="37">
        <v>35000</v>
      </c>
      <c r="E257" s="37">
        <v>35000</v>
      </c>
    </row>
    <row r="258" spans="1:5" ht="61.5" customHeight="1" x14ac:dyDescent="0.3">
      <c r="A258" s="10" t="s">
        <v>433</v>
      </c>
      <c r="B258" s="6" t="s">
        <v>434</v>
      </c>
      <c r="C258" s="11">
        <f t="shared" ref="C258:E258" si="114">SUM(C259)</f>
        <v>546000</v>
      </c>
      <c r="D258" s="11">
        <f t="shared" si="114"/>
        <v>546000</v>
      </c>
      <c r="E258" s="11">
        <f t="shared" si="114"/>
        <v>546000</v>
      </c>
    </row>
    <row r="259" spans="1:5" ht="75" x14ac:dyDescent="0.3">
      <c r="A259" s="10" t="s">
        <v>435</v>
      </c>
      <c r="B259" s="6" t="s">
        <v>436</v>
      </c>
      <c r="C259" s="11">
        <f>SUM(C260,C262,C264,C266,C268)</f>
        <v>546000</v>
      </c>
      <c r="D259" s="11">
        <f t="shared" ref="D259:E259" si="115">SUM(D260,D262,D264,D266,D268)</f>
        <v>546000</v>
      </c>
      <c r="E259" s="11">
        <f t="shared" si="115"/>
        <v>546000</v>
      </c>
    </row>
    <row r="260" spans="1:5" ht="117" customHeight="1" x14ac:dyDescent="0.3">
      <c r="A260" s="10" t="s">
        <v>437</v>
      </c>
      <c r="B260" s="6" t="s">
        <v>438</v>
      </c>
      <c r="C260" s="11">
        <f t="shared" ref="C260:E260" si="116">SUM(C261)</f>
        <v>47000</v>
      </c>
      <c r="D260" s="11">
        <f t="shared" si="116"/>
        <v>47000</v>
      </c>
      <c r="E260" s="11">
        <f t="shared" si="116"/>
        <v>47000</v>
      </c>
    </row>
    <row r="261" spans="1:5" s="22" customFormat="1" ht="24" hidden="1" customHeight="1" x14ac:dyDescent="0.3">
      <c r="A261" s="20" t="s">
        <v>330</v>
      </c>
      <c r="B261" s="21" t="s">
        <v>439</v>
      </c>
      <c r="C261" s="37">
        <v>47000</v>
      </c>
      <c r="D261" s="37">
        <v>47000</v>
      </c>
      <c r="E261" s="37">
        <v>47000</v>
      </c>
    </row>
    <row r="262" spans="1:5" ht="102.75" customHeight="1" x14ac:dyDescent="0.3">
      <c r="A262" s="10" t="s">
        <v>440</v>
      </c>
      <c r="B262" s="6" t="s">
        <v>441</v>
      </c>
      <c r="C262" s="11">
        <f t="shared" ref="C262:E262" si="117">SUM(C263)</f>
        <v>19000</v>
      </c>
      <c r="D262" s="11">
        <f t="shared" si="117"/>
        <v>19000</v>
      </c>
      <c r="E262" s="11">
        <f t="shared" si="117"/>
        <v>19000</v>
      </c>
    </row>
    <row r="263" spans="1:5" s="22" customFormat="1" ht="24.75" hidden="1" customHeight="1" x14ac:dyDescent="0.3">
      <c r="A263" s="20" t="s">
        <v>330</v>
      </c>
      <c r="B263" s="21" t="s">
        <v>442</v>
      </c>
      <c r="C263" s="37">
        <v>19000</v>
      </c>
      <c r="D263" s="37">
        <v>19000</v>
      </c>
      <c r="E263" s="37">
        <v>19000</v>
      </c>
    </row>
    <row r="264" spans="1:5" ht="123.75" customHeight="1" x14ac:dyDescent="0.3">
      <c r="A264" s="10" t="s">
        <v>443</v>
      </c>
      <c r="B264" s="6" t="s">
        <v>444</v>
      </c>
      <c r="C264" s="11">
        <f t="shared" ref="C264:E264" si="118">SUM(C265)</f>
        <v>1000</v>
      </c>
      <c r="D264" s="11">
        <f t="shared" si="118"/>
        <v>1000</v>
      </c>
      <c r="E264" s="11">
        <f t="shared" si="118"/>
        <v>1000</v>
      </c>
    </row>
    <row r="265" spans="1:5" s="22" customFormat="1" hidden="1" x14ac:dyDescent="0.3">
      <c r="A265" s="20" t="s">
        <v>330</v>
      </c>
      <c r="B265" s="21" t="s">
        <v>445</v>
      </c>
      <c r="C265" s="37">
        <v>1000</v>
      </c>
      <c r="D265" s="37">
        <v>1000</v>
      </c>
      <c r="E265" s="37">
        <v>1000</v>
      </c>
    </row>
    <row r="266" spans="1:5" ht="112.5" x14ac:dyDescent="0.3">
      <c r="A266" s="10" t="s">
        <v>446</v>
      </c>
      <c r="B266" s="6" t="s">
        <v>447</v>
      </c>
      <c r="C266" s="11">
        <f t="shared" ref="C266:E266" si="119">SUM(C267)</f>
        <v>15000</v>
      </c>
      <c r="D266" s="11">
        <f t="shared" si="119"/>
        <v>15000</v>
      </c>
      <c r="E266" s="11">
        <f t="shared" si="119"/>
        <v>15000</v>
      </c>
    </row>
    <row r="267" spans="1:5" s="22" customFormat="1" hidden="1" x14ac:dyDescent="0.3">
      <c r="A267" s="20" t="s">
        <v>330</v>
      </c>
      <c r="B267" s="21" t="s">
        <v>448</v>
      </c>
      <c r="C267" s="37">
        <v>15000</v>
      </c>
      <c r="D267" s="37">
        <v>15000</v>
      </c>
      <c r="E267" s="37">
        <v>15000</v>
      </c>
    </row>
    <row r="268" spans="1:5" ht="87" customHeight="1" x14ac:dyDescent="0.3">
      <c r="A268" s="10" t="s">
        <v>449</v>
      </c>
      <c r="B268" s="6" t="s">
        <v>450</v>
      </c>
      <c r="C268" s="11">
        <f t="shared" ref="C268:E268" si="120">SUM(C269)</f>
        <v>464000</v>
      </c>
      <c r="D268" s="11">
        <f t="shared" si="120"/>
        <v>464000</v>
      </c>
      <c r="E268" s="11">
        <f t="shared" si="120"/>
        <v>464000</v>
      </c>
    </row>
    <row r="269" spans="1:5" s="22" customFormat="1" hidden="1" x14ac:dyDescent="0.3">
      <c r="A269" s="20" t="s">
        <v>330</v>
      </c>
      <c r="B269" s="21" t="s">
        <v>451</v>
      </c>
      <c r="C269" s="37">
        <v>464000</v>
      </c>
      <c r="D269" s="37">
        <v>464000</v>
      </c>
      <c r="E269" s="37">
        <v>464000</v>
      </c>
    </row>
    <row r="270" spans="1:5" ht="56.25" x14ac:dyDescent="0.3">
      <c r="A270" s="10" t="s">
        <v>452</v>
      </c>
      <c r="B270" s="6" t="s">
        <v>453</v>
      </c>
      <c r="C270" s="11">
        <f>SUM(C271)</f>
        <v>254000</v>
      </c>
      <c r="D270" s="11">
        <f t="shared" ref="D270:E270" si="121">SUM(D271)</f>
        <v>254000</v>
      </c>
      <c r="E270" s="11">
        <f t="shared" si="121"/>
        <v>254000</v>
      </c>
    </row>
    <row r="271" spans="1:5" ht="105.75" customHeight="1" x14ac:dyDescent="0.3">
      <c r="A271" s="10" t="s">
        <v>454</v>
      </c>
      <c r="B271" s="6" t="s">
        <v>455</v>
      </c>
      <c r="C271" s="11">
        <f t="shared" ref="C271:E271" si="122">SUM(C272,C274,C276,C278,C280)</f>
        <v>254000</v>
      </c>
      <c r="D271" s="11">
        <f t="shared" si="122"/>
        <v>254000</v>
      </c>
      <c r="E271" s="11">
        <f t="shared" si="122"/>
        <v>254000</v>
      </c>
    </row>
    <row r="272" spans="1:5" ht="117.75" customHeight="1" x14ac:dyDescent="0.3">
      <c r="A272" s="10" t="s">
        <v>456</v>
      </c>
      <c r="B272" s="6" t="s">
        <v>457</v>
      </c>
      <c r="C272" s="11">
        <f t="shared" ref="C272:E272" si="123">SUM(C273)</f>
        <v>1000</v>
      </c>
      <c r="D272" s="11">
        <f t="shared" si="123"/>
        <v>1000</v>
      </c>
      <c r="E272" s="11">
        <f t="shared" si="123"/>
        <v>1000</v>
      </c>
    </row>
    <row r="273" spans="1:5" s="22" customFormat="1" hidden="1" x14ac:dyDescent="0.3">
      <c r="A273" s="20" t="s">
        <v>330</v>
      </c>
      <c r="B273" s="21" t="s">
        <v>458</v>
      </c>
      <c r="C273" s="27">
        <v>1000</v>
      </c>
      <c r="D273" s="27">
        <v>1000</v>
      </c>
      <c r="E273" s="27">
        <v>1000</v>
      </c>
    </row>
    <row r="274" spans="1:5" ht="121.5" customHeight="1" x14ac:dyDescent="0.3">
      <c r="A274" s="10" t="s">
        <v>890</v>
      </c>
      <c r="B274" s="6" t="s">
        <v>459</v>
      </c>
      <c r="C274" s="11">
        <f t="shared" ref="C274:E274" si="124">SUM(C275)</f>
        <v>27000</v>
      </c>
      <c r="D274" s="11">
        <f t="shared" si="124"/>
        <v>27000</v>
      </c>
      <c r="E274" s="11">
        <f t="shared" si="124"/>
        <v>27000</v>
      </c>
    </row>
    <row r="275" spans="1:5" s="22" customFormat="1" hidden="1" x14ac:dyDescent="0.3">
      <c r="A275" s="20" t="s">
        <v>330</v>
      </c>
      <c r="B275" s="21" t="s">
        <v>460</v>
      </c>
      <c r="C275" s="37">
        <v>27000</v>
      </c>
      <c r="D275" s="37">
        <v>27000</v>
      </c>
      <c r="E275" s="37">
        <v>27000</v>
      </c>
    </row>
    <row r="276" spans="1:5" ht="131.25" x14ac:dyDescent="0.3">
      <c r="A276" s="10" t="s">
        <v>461</v>
      </c>
      <c r="B276" s="6" t="s">
        <v>462</v>
      </c>
      <c r="C276" s="11">
        <f t="shared" ref="C276:E276" si="125">SUM(C277)</f>
        <v>22000</v>
      </c>
      <c r="D276" s="11">
        <f t="shared" si="125"/>
        <v>22000</v>
      </c>
      <c r="E276" s="11">
        <f t="shared" si="125"/>
        <v>22000</v>
      </c>
    </row>
    <row r="277" spans="1:5" s="22" customFormat="1" hidden="1" x14ac:dyDescent="0.3">
      <c r="A277" s="20" t="s">
        <v>330</v>
      </c>
      <c r="B277" s="21" t="s">
        <v>463</v>
      </c>
      <c r="C277" s="37">
        <v>22000</v>
      </c>
      <c r="D277" s="37">
        <v>22000</v>
      </c>
      <c r="E277" s="37">
        <v>22000</v>
      </c>
    </row>
    <row r="278" spans="1:5" ht="204.75" customHeight="1" x14ac:dyDescent="0.3">
      <c r="A278" s="10" t="s">
        <v>464</v>
      </c>
      <c r="B278" s="6" t="s">
        <v>465</v>
      </c>
      <c r="C278" s="11">
        <f t="shared" ref="C278:E278" si="126">SUM(C279)</f>
        <v>61000</v>
      </c>
      <c r="D278" s="11">
        <f t="shared" si="126"/>
        <v>61000</v>
      </c>
      <c r="E278" s="11">
        <f t="shared" si="126"/>
        <v>61000</v>
      </c>
    </row>
    <row r="279" spans="1:5" s="22" customFormat="1" ht="24" hidden="1" customHeight="1" x14ac:dyDescent="0.3">
      <c r="A279" s="20" t="s">
        <v>330</v>
      </c>
      <c r="B279" s="21" t="s">
        <v>466</v>
      </c>
      <c r="C279" s="37">
        <v>61000</v>
      </c>
      <c r="D279" s="37">
        <v>61000</v>
      </c>
      <c r="E279" s="37">
        <v>61000</v>
      </c>
    </row>
    <row r="280" spans="1:5" ht="107.25" customHeight="1" x14ac:dyDescent="0.3">
      <c r="A280" s="10" t="s">
        <v>467</v>
      </c>
      <c r="B280" s="6" t="s">
        <v>468</v>
      </c>
      <c r="C280" s="11">
        <f>SUM(C281)</f>
        <v>143000</v>
      </c>
      <c r="D280" s="11">
        <f t="shared" ref="D280:E280" si="127">SUM(D281)</f>
        <v>143000</v>
      </c>
      <c r="E280" s="11">
        <f t="shared" si="127"/>
        <v>143000</v>
      </c>
    </row>
    <row r="281" spans="1:5" s="22" customFormat="1" ht="28.5" hidden="1" customHeight="1" x14ac:dyDescent="0.3">
      <c r="A281" s="20" t="s">
        <v>330</v>
      </c>
      <c r="B281" s="21" t="s">
        <v>469</v>
      </c>
      <c r="C281" s="37">
        <v>143000</v>
      </c>
      <c r="D281" s="37">
        <v>143000</v>
      </c>
      <c r="E281" s="37">
        <v>143000</v>
      </c>
    </row>
    <row r="282" spans="1:5" ht="58.5" customHeight="1" x14ac:dyDescent="0.3">
      <c r="A282" s="10" t="s">
        <v>470</v>
      </c>
      <c r="B282" s="6" t="s">
        <v>471</v>
      </c>
      <c r="C282" s="11">
        <f t="shared" ref="C282:E282" si="128">SUM(C283)</f>
        <v>14000</v>
      </c>
      <c r="D282" s="11">
        <f t="shared" si="128"/>
        <v>14000</v>
      </c>
      <c r="E282" s="11">
        <f t="shared" si="128"/>
        <v>14000</v>
      </c>
    </row>
    <row r="283" spans="1:5" ht="85.5" customHeight="1" x14ac:dyDescent="0.3">
      <c r="A283" s="10" t="s">
        <v>472</v>
      </c>
      <c r="B283" s="6" t="s">
        <v>473</v>
      </c>
      <c r="C283" s="11">
        <f t="shared" ref="C283:E283" si="129">SUM(C284,C286,C288)</f>
        <v>14000</v>
      </c>
      <c r="D283" s="11">
        <f t="shared" si="129"/>
        <v>14000</v>
      </c>
      <c r="E283" s="11">
        <f t="shared" si="129"/>
        <v>14000</v>
      </c>
    </row>
    <row r="284" spans="1:5" ht="119.25" customHeight="1" x14ac:dyDescent="0.3">
      <c r="A284" s="10" t="s">
        <v>474</v>
      </c>
      <c r="B284" s="6" t="s">
        <v>475</v>
      </c>
      <c r="C284" s="11">
        <f t="shared" ref="C284:E284" si="130">SUM(C285)</f>
        <v>6000</v>
      </c>
      <c r="D284" s="11">
        <f t="shared" si="130"/>
        <v>6000</v>
      </c>
      <c r="E284" s="11">
        <f t="shared" si="130"/>
        <v>6000</v>
      </c>
    </row>
    <row r="285" spans="1:5" s="22" customFormat="1" ht="30" hidden="1" customHeight="1" x14ac:dyDescent="0.3">
      <c r="A285" s="20" t="s">
        <v>330</v>
      </c>
      <c r="B285" s="21" t="s">
        <v>476</v>
      </c>
      <c r="C285" s="37">
        <v>6000</v>
      </c>
      <c r="D285" s="37">
        <v>6000</v>
      </c>
      <c r="E285" s="37">
        <v>6000</v>
      </c>
    </row>
    <row r="286" spans="1:5" ht="131.25" x14ac:dyDescent="0.3">
      <c r="A286" s="10" t="s">
        <v>477</v>
      </c>
      <c r="B286" s="6" t="s">
        <v>478</v>
      </c>
      <c r="C286" s="11">
        <f t="shared" ref="C286:E286" si="131">SUM(C287)</f>
        <v>2000</v>
      </c>
      <c r="D286" s="11">
        <f t="shared" si="131"/>
        <v>2000</v>
      </c>
      <c r="E286" s="11">
        <f t="shared" si="131"/>
        <v>2000</v>
      </c>
    </row>
    <row r="287" spans="1:5" s="22" customFormat="1" hidden="1" x14ac:dyDescent="0.3">
      <c r="A287" s="20" t="s">
        <v>330</v>
      </c>
      <c r="B287" s="21" t="s">
        <v>479</v>
      </c>
      <c r="C287" s="37">
        <v>2000</v>
      </c>
      <c r="D287" s="37">
        <v>2000</v>
      </c>
      <c r="E287" s="37">
        <v>2000</v>
      </c>
    </row>
    <row r="288" spans="1:5" ht="81.75" customHeight="1" x14ac:dyDescent="0.3">
      <c r="A288" s="10" t="s">
        <v>480</v>
      </c>
      <c r="B288" s="6" t="s">
        <v>481</v>
      </c>
      <c r="C288" s="11">
        <f t="shared" ref="C288:E288" si="132">SUM(C289)</f>
        <v>6000</v>
      </c>
      <c r="D288" s="11">
        <f t="shared" si="132"/>
        <v>6000</v>
      </c>
      <c r="E288" s="11">
        <f t="shared" si="132"/>
        <v>6000</v>
      </c>
    </row>
    <row r="289" spans="1:5" s="22" customFormat="1" hidden="1" x14ac:dyDescent="0.3">
      <c r="A289" s="20" t="s">
        <v>330</v>
      </c>
      <c r="B289" s="21" t="s">
        <v>482</v>
      </c>
      <c r="C289" s="37">
        <v>6000</v>
      </c>
      <c r="D289" s="37">
        <v>6000</v>
      </c>
      <c r="E289" s="37">
        <v>6000</v>
      </c>
    </row>
    <row r="290" spans="1:5" ht="60.75" customHeight="1" x14ac:dyDescent="0.3">
      <c r="A290" s="10" t="s">
        <v>483</v>
      </c>
      <c r="B290" s="6" t="s">
        <v>484</v>
      </c>
      <c r="C290" s="11">
        <f>SUM(C291)</f>
        <v>909000</v>
      </c>
      <c r="D290" s="11">
        <f t="shared" ref="D290:E290" si="133">SUM(D291)</f>
        <v>909000</v>
      </c>
      <c r="E290" s="11">
        <f t="shared" si="133"/>
        <v>909000</v>
      </c>
    </row>
    <row r="291" spans="1:5" ht="84" customHeight="1" x14ac:dyDescent="0.3">
      <c r="A291" s="10" t="s">
        <v>485</v>
      </c>
      <c r="B291" s="6" t="s">
        <v>486</v>
      </c>
      <c r="C291" s="11">
        <f>SUM(C292,C294,C296,C298,C300,C302,C304,C306,C308,C310,C312)</f>
        <v>909000</v>
      </c>
      <c r="D291" s="11">
        <f>SUM(D292,D294,D296,D298,D300,D302,D304,D306,D308,D310,D312)</f>
        <v>909000</v>
      </c>
      <c r="E291" s="11">
        <f>SUM(E292,E294,E296,E298,E300,E302,E304,E306,E308,E310,E312)</f>
        <v>909000</v>
      </c>
    </row>
    <row r="292" spans="1:5" ht="160.5" customHeight="1" x14ac:dyDescent="0.3">
      <c r="A292" s="10" t="s">
        <v>487</v>
      </c>
      <c r="B292" s="6" t="s">
        <v>488</v>
      </c>
      <c r="C292" s="11">
        <f>SUM(C293)</f>
        <v>566000</v>
      </c>
      <c r="D292" s="11">
        <f t="shared" ref="D292:E292" si="134">SUM(D293)</f>
        <v>566000</v>
      </c>
      <c r="E292" s="11">
        <f t="shared" si="134"/>
        <v>566000</v>
      </c>
    </row>
    <row r="293" spans="1:5" s="22" customFormat="1" hidden="1" x14ac:dyDescent="0.3">
      <c r="A293" s="20" t="s">
        <v>330</v>
      </c>
      <c r="B293" s="21" t="s">
        <v>489</v>
      </c>
      <c r="C293" s="37">
        <v>566000</v>
      </c>
      <c r="D293" s="37">
        <v>566000</v>
      </c>
      <c r="E293" s="37">
        <v>566000</v>
      </c>
    </row>
    <row r="294" spans="1:5" ht="85.5" customHeight="1" x14ac:dyDescent="0.3">
      <c r="A294" s="10" t="s">
        <v>490</v>
      </c>
      <c r="B294" s="6" t="s">
        <v>491</v>
      </c>
      <c r="C294" s="11">
        <f t="shared" ref="C294:E294" si="135">SUM(C295)</f>
        <v>7000</v>
      </c>
      <c r="D294" s="11">
        <f t="shared" si="135"/>
        <v>7000</v>
      </c>
      <c r="E294" s="11">
        <f t="shared" si="135"/>
        <v>7000</v>
      </c>
    </row>
    <row r="295" spans="1:5" s="22" customFormat="1" hidden="1" x14ac:dyDescent="0.3">
      <c r="A295" s="20" t="s">
        <v>330</v>
      </c>
      <c r="B295" s="21" t="s">
        <v>492</v>
      </c>
      <c r="C295" s="37">
        <v>7000</v>
      </c>
      <c r="D295" s="37">
        <v>7000</v>
      </c>
      <c r="E295" s="37">
        <v>7000</v>
      </c>
    </row>
    <row r="296" spans="1:5" ht="102.75" customHeight="1" x14ac:dyDescent="0.3">
      <c r="A296" s="10" t="s">
        <v>493</v>
      </c>
      <c r="B296" s="6" t="s">
        <v>494</v>
      </c>
      <c r="C296" s="11">
        <f t="shared" ref="C296:E296" si="136">SUM(C297)</f>
        <v>3000</v>
      </c>
      <c r="D296" s="11">
        <f t="shared" si="136"/>
        <v>3000</v>
      </c>
      <c r="E296" s="11">
        <f t="shared" si="136"/>
        <v>3000</v>
      </c>
    </row>
    <row r="297" spans="1:5" s="22" customFormat="1" hidden="1" x14ac:dyDescent="0.3">
      <c r="A297" s="20" t="s">
        <v>334</v>
      </c>
      <c r="B297" s="21" t="s">
        <v>495</v>
      </c>
      <c r="C297" s="37">
        <v>3000</v>
      </c>
      <c r="D297" s="37">
        <v>3000</v>
      </c>
      <c r="E297" s="37">
        <v>3000</v>
      </c>
    </row>
    <row r="298" spans="1:5" ht="121.5" customHeight="1" x14ac:dyDescent="0.3">
      <c r="A298" s="10" t="s">
        <v>496</v>
      </c>
      <c r="B298" s="6" t="s">
        <v>497</v>
      </c>
      <c r="C298" s="11">
        <f t="shared" ref="C298:E298" si="137">SUM(C299)</f>
        <v>2000</v>
      </c>
      <c r="D298" s="11">
        <f t="shared" si="137"/>
        <v>2000</v>
      </c>
      <c r="E298" s="11">
        <f t="shared" si="137"/>
        <v>2000</v>
      </c>
    </row>
    <row r="299" spans="1:5" s="22" customFormat="1" hidden="1" x14ac:dyDescent="0.3">
      <c r="A299" s="20" t="s">
        <v>330</v>
      </c>
      <c r="B299" s="21" t="s">
        <v>498</v>
      </c>
      <c r="C299" s="37">
        <v>2000</v>
      </c>
      <c r="D299" s="37">
        <v>2000</v>
      </c>
      <c r="E299" s="37">
        <v>2000</v>
      </c>
    </row>
    <row r="300" spans="1:5" s="38" customFormat="1" ht="75" x14ac:dyDescent="0.3">
      <c r="A300" s="10" t="s">
        <v>499</v>
      </c>
      <c r="B300" s="6" t="s">
        <v>500</v>
      </c>
      <c r="C300" s="11">
        <f t="shared" ref="C300:E300" si="138">SUM(C301)</f>
        <v>1000</v>
      </c>
      <c r="D300" s="11">
        <f t="shared" si="138"/>
        <v>1000</v>
      </c>
      <c r="E300" s="11">
        <f t="shared" si="138"/>
        <v>1000</v>
      </c>
    </row>
    <row r="301" spans="1:5" s="22" customFormat="1" hidden="1" x14ac:dyDescent="0.3">
      <c r="A301" s="20" t="s">
        <v>330</v>
      </c>
      <c r="B301" s="21" t="s">
        <v>501</v>
      </c>
      <c r="C301" s="37">
        <v>1000</v>
      </c>
      <c r="D301" s="37">
        <v>1000</v>
      </c>
      <c r="E301" s="37">
        <v>1000</v>
      </c>
    </row>
    <row r="302" spans="1:5" ht="105.75" customHeight="1" x14ac:dyDescent="0.3">
      <c r="A302" s="10" t="s">
        <v>502</v>
      </c>
      <c r="B302" s="6" t="s">
        <v>503</v>
      </c>
      <c r="C302" s="11">
        <f>SUM(C303)</f>
        <v>18000</v>
      </c>
      <c r="D302" s="11">
        <f t="shared" ref="D302:E302" si="139">SUM(D303)</f>
        <v>18000</v>
      </c>
      <c r="E302" s="11">
        <f t="shared" si="139"/>
        <v>18000</v>
      </c>
    </row>
    <row r="303" spans="1:5" s="22" customFormat="1" hidden="1" x14ac:dyDescent="0.3">
      <c r="A303" s="20" t="s">
        <v>330</v>
      </c>
      <c r="B303" s="21" t="s">
        <v>504</v>
      </c>
      <c r="C303" s="37">
        <v>18000</v>
      </c>
      <c r="D303" s="37">
        <v>18000</v>
      </c>
      <c r="E303" s="37">
        <v>18000</v>
      </c>
    </row>
    <row r="304" spans="1:5" s="22" customFormat="1" ht="101.25" customHeight="1" x14ac:dyDescent="0.3">
      <c r="A304" s="10" t="s">
        <v>505</v>
      </c>
      <c r="B304" s="6" t="s">
        <v>506</v>
      </c>
      <c r="C304" s="39">
        <f>SUM(C305)</f>
        <v>1000</v>
      </c>
      <c r="D304" s="39">
        <f t="shared" ref="D304:E304" si="140">SUM(D305)</f>
        <v>1000</v>
      </c>
      <c r="E304" s="39">
        <f t="shared" si="140"/>
        <v>1000</v>
      </c>
    </row>
    <row r="305" spans="1:5" s="22" customFormat="1" ht="24" hidden="1" customHeight="1" x14ac:dyDescent="0.3">
      <c r="A305" s="20" t="s">
        <v>330</v>
      </c>
      <c r="B305" s="21" t="s">
        <v>507</v>
      </c>
      <c r="C305" s="37">
        <v>1000</v>
      </c>
      <c r="D305" s="37">
        <v>1000</v>
      </c>
      <c r="E305" s="37">
        <v>1000</v>
      </c>
    </row>
    <row r="306" spans="1:5" ht="85.5" customHeight="1" x14ac:dyDescent="0.3">
      <c r="A306" s="10" t="s">
        <v>508</v>
      </c>
      <c r="B306" s="6" t="s">
        <v>509</v>
      </c>
      <c r="C306" s="11">
        <f t="shared" ref="C306:E306" si="141">SUM(C307)</f>
        <v>111000</v>
      </c>
      <c r="D306" s="11">
        <f t="shared" si="141"/>
        <v>111000</v>
      </c>
      <c r="E306" s="11">
        <f t="shared" si="141"/>
        <v>111000</v>
      </c>
    </row>
    <row r="307" spans="1:5" s="22" customFormat="1" hidden="1" x14ac:dyDescent="0.3">
      <c r="A307" s="20" t="s">
        <v>330</v>
      </c>
      <c r="B307" s="21" t="s">
        <v>510</v>
      </c>
      <c r="C307" s="37">
        <v>111000</v>
      </c>
      <c r="D307" s="37">
        <v>111000</v>
      </c>
      <c r="E307" s="37">
        <v>111000</v>
      </c>
    </row>
    <row r="308" spans="1:5" ht="120.75" customHeight="1" x14ac:dyDescent="0.3">
      <c r="A308" s="10" t="s">
        <v>511</v>
      </c>
      <c r="B308" s="6" t="s">
        <v>512</v>
      </c>
      <c r="C308" s="11">
        <f t="shared" ref="C308:E308" si="142">SUM(C309)</f>
        <v>151000</v>
      </c>
      <c r="D308" s="11">
        <f t="shared" si="142"/>
        <v>151000</v>
      </c>
      <c r="E308" s="11">
        <f t="shared" si="142"/>
        <v>151000</v>
      </c>
    </row>
    <row r="309" spans="1:5" s="22" customFormat="1" hidden="1" x14ac:dyDescent="0.3">
      <c r="A309" s="20" t="s">
        <v>330</v>
      </c>
      <c r="B309" s="21" t="s">
        <v>513</v>
      </c>
      <c r="C309" s="37">
        <v>151000</v>
      </c>
      <c r="D309" s="37">
        <v>151000</v>
      </c>
      <c r="E309" s="37">
        <v>151000</v>
      </c>
    </row>
    <row r="310" spans="1:5" ht="99" customHeight="1" x14ac:dyDescent="0.3">
      <c r="A310" s="10" t="s">
        <v>514</v>
      </c>
      <c r="B310" s="6" t="s">
        <v>515</v>
      </c>
      <c r="C310" s="11">
        <f t="shared" ref="C310:E310" si="143">SUM(C311)</f>
        <v>4000</v>
      </c>
      <c r="D310" s="11">
        <f t="shared" si="143"/>
        <v>4000</v>
      </c>
      <c r="E310" s="11">
        <f t="shared" si="143"/>
        <v>4000</v>
      </c>
    </row>
    <row r="311" spans="1:5" s="22" customFormat="1" hidden="1" x14ac:dyDescent="0.3">
      <c r="A311" s="20" t="s">
        <v>330</v>
      </c>
      <c r="B311" s="21" t="s">
        <v>516</v>
      </c>
      <c r="C311" s="37">
        <v>4000</v>
      </c>
      <c r="D311" s="37">
        <v>4000</v>
      </c>
      <c r="E311" s="37">
        <v>4000</v>
      </c>
    </row>
    <row r="312" spans="1:5" ht="75" x14ac:dyDescent="0.3">
      <c r="A312" s="10" t="s">
        <v>517</v>
      </c>
      <c r="B312" s="6" t="s">
        <v>518</v>
      </c>
      <c r="C312" s="11">
        <f t="shared" ref="C312:E312" si="144">SUM(C313:C314)</f>
        <v>45000</v>
      </c>
      <c r="D312" s="11">
        <f t="shared" si="144"/>
        <v>45000</v>
      </c>
      <c r="E312" s="11">
        <f t="shared" si="144"/>
        <v>45000</v>
      </c>
    </row>
    <row r="313" spans="1:5" s="22" customFormat="1" hidden="1" x14ac:dyDescent="0.3">
      <c r="A313" s="20" t="s">
        <v>334</v>
      </c>
      <c r="B313" s="21" t="s">
        <v>519</v>
      </c>
      <c r="C313" s="37">
        <v>2000</v>
      </c>
      <c r="D313" s="37">
        <v>2000</v>
      </c>
      <c r="E313" s="37">
        <v>2000</v>
      </c>
    </row>
    <row r="314" spans="1:5" s="22" customFormat="1" hidden="1" x14ac:dyDescent="0.3">
      <c r="A314" s="20" t="s">
        <v>330</v>
      </c>
      <c r="B314" s="21" t="s">
        <v>520</v>
      </c>
      <c r="C314" s="37">
        <v>43000</v>
      </c>
      <c r="D314" s="37">
        <v>43000</v>
      </c>
      <c r="E314" s="37">
        <v>43000</v>
      </c>
    </row>
    <row r="315" spans="1:5" ht="59.25" customHeight="1" x14ac:dyDescent="0.3">
      <c r="A315" s="10" t="s">
        <v>521</v>
      </c>
      <c r="B315" s="6" t="s">
        <v>522</v>
      </c>
      <c r="C315" s="11">
        <f t="shared" ref="C315:E315" si="145">SUM(C316)</f>
        <v>1252000</v>
      </c>
      <c r="D315" s="11">
        <f t="shared" si="145"/>
        <v>1252000</v>
      </c>
      <c r="E315" s="11">
        <f t="shared" si="145"/>
        <v>1252000</v>
      </c>
    </row>
    <row r="316" spans="1:5" ht="88.5" customHeight="1" x14ac:dyDescent="0.3">
      <c r="A316" s="10" t="s">
        <v>523</v>
      </c>
      <c r="B316" s="6" t="s">
        <v>524</v>
      </c>
      <c r="C316" s="11">
        <f>SUM(C317,C319,C321,C323,C325,C327,C329,C332)</f>
        <v>1252000</v>
      </c>
      <c r="D316" s="11">
        <f t="shared" ref="D316:E316" si="146">SUM(D317,D319,D321,D323,D325,D327,D329,D332)</f>
        <v>1252000</v>
      </c>
      <c r="E316" s="11">
        <f t="shared" si="146"/>
        <v>1252000</v>
      </c>
    </row>
    <row r="317" spans="1:5" ht="108.75" customHeight="1" x14ac:dyDescent="0.3">
      <c r="A317" s="10" t="s">
        <v>525</v>
      </c>
      <c r="B317" s="6" t="s">
        <v>526</v>
      </c>
      <c r="C317" s="11">
        <f t="shared" ref="C317:E317" si="147">SUM(C318)</f>
        <v>2000</v>
      </c>
      <c r="D317" s="11">
        <f t="shared" si="147"/>
        <v>2000</v>
      </c>
      <c r="E317" s="11">
        <f t="shared" si="147"/>
        <v>2000</v>
      </c>
    </row>
    <row r="318" spans="1:5" s="22" customFormat="1" hidden="1" x14ac:dyDescent="0.3">
      <c r="A318" s="20" t="s">
        <v>330</v>
      </c>
      <c r="B318" s="21" t="s">
        <v>527</v>
      </c>
      <c r="C318" s="37">
        <v>2000</v>
      </c>
      <c r="D318" s="37">
        <v>2000</v>
      </c>
      <c r="E318" s="37">
        <v>2000</v>
      </c>
    </row>
    <row r="319" spans="1:5" ht="101.25" customHeight="1" x14ac:dyDescent="0.3">
      <c r="A319" s="10" t="s">
        <v>528</v>
      </c>
      <c r="B319" s="6" t="s">
        <v>529</v>
      </c>
      <c r="C319" s="11">
        <f>SUM(C320)</f>
        <v>7000</v>
      </c>
      <c r="D319" s="11">
        <f t="shared" ref="D319:E319" si="148">SUM(D320)</f>
        <v>7000</v>
      </c>
      <c r="E319" s="11">
        <f t="shared" si="148"/>
        <v>7000</v>
      </c>
    </row>
    <row r="320" spans="1:5" s="22" customFormat="1" hidden="1" x14ac:dyDescent="0.3">
      <c r="A320" s="20" t="s">
        <v>330</v>
      </c>
      <c r="B320" s="21" t="s">
        <v>530</v>
      </c>
      <c r="C320" s="37">
        <v>7000</v>
      </c>
      <c r="D320" s="37">
        <v>7000</v>
      </c>
      <c r="E320" s="37">
        <v>7000</v>
      </c>
    </row>
    <row r="321" spans="1:5" ht="102" customHeight="1" x14ac:dyDescent="0.3">
      <c r="A321" s="10" t="s">
        <v>531</v>
      </c>
      <c r="B321" s="6" t="s">
        <v>532</v>
      </c>
      <c r="C321" s="11">
        <f t="shared" ref="C321:E321" si="149">SUM(C322)</f>
        <v>6000</v>
      </c>
      <c r="D321" s="11">
        <f t="shared" si="149"/>
        <v>6000</v>
      </c>
      <c r="E321" s="11">
        <f t="shared" si="149"/>
        <v>6000</v>
      </c>
    </row>
    <row r="322" spans="1:5" s="22" customFormat="1" hidden="1" x14ac:dyDescent="0.3">
      <c r="A322" s="20" t="s">
        <v>330</v>
      </c>
      <c r="B322" s="21" t="s">
        <v>533</v>
      </c>
      <c r="C322" s="37">
        <v>6000</v>
      </c>
      <c r="D322" s="37">
        <v>6000</v>
      </c>
      <c r="E322" s="37">
        <v>6000</v>
      </c>
    </row>
    <row r="323" spans="1:5" ht="221.25" customHeight="1" x14ac:dyDescent="0.3">
      <c r="A323" s="10" t="s">
        <v>534</v>
      </c>
      <c r="B323" s="6" t="s">
        <v>535</v>
      </c>
      <c r="C323" s="11">
        <f t="shared" ref="C323:E323" si="150">SUM(C324)</f>
        <v>72000</v>
      </c>
      <c r="D323" s="11">
        <f t="shared" si="150"/>
        <v>72000</v>
      </c>
      <c r="E323" s="11">
        <f t="shared" si="150"/>
        <v>72000</v>
      </c>
    </row>
    <row r="324" spans="1:5" s="22" customFormat="1" hidden="1" x14ac:dyDescent="0.3">
      <c r="A324" s="20" t="s">
        <v>330</v>
      </c>
      <c r="B324" s="21" t="s">
        <v>536</v>
      </c>
      <c r="C324" s="37">
        <v>72000</v>
      </c>
      <c r="D324" s="37">
        <v>72000</v>
      </c>
      <c r="E324" s="37">
        <v>72000</v>
      </c>
    </row>
    <row r="325" spans="1:5" s="22" customFormat="1" ht="109.5" customHeight="1" x14ac:dyDescent="0.3">
      <c r="A325" s="36" t="s">
        <v>537</v>
      </c>
      <c r="B325" s="6" t="s">
        <v>538</v>
      </c>
      <c r="C325" s="39">
        <f t="shared" ref="C325:E325" si="151">SUM(C326)</f>
        <v>2000</v>
      </c>
      <c r="D325" s="39">
        <f t="shared" si="151"/>
        <v>2000</v>
      </c>
      <c r="E325" s="39">
        <f t="shared" si="151"/>
        <v>2000</v>
      </c>
    </row>
    <row r="326" spans="1:5" s="22" customFormat="1" hidden="1" x14ac:dyDescent="0.3">
      <c r="A326" s="20" t="s">
        <v>334</v>
      </c>
      <c r="B326" s="21" t="s">
        <v>539</v>
      </c>
      <c r="C326" s="37">
        <v>2000</v>
      </c>
      <c r="D326" s="37">
        <v>2000</v>
      </c>
      <c r="E326" s="37">
        <v>2000</v>
      </c>
    </row>
    <row r="327" spans="1:5" ht="130.5" customHeight="1" x14ac:dyDescent="0.3">
      <c r="A327" s="10" t="s">
        <v>540</v>
      </c>
      <c r="B327" s="6" t="s">
        <v>541</v>
      </c>
      <c r="C327" s="11">
        <f t="shared" ref="C327:E327" si="152">SUM(C328)</f>
        <v>1000</v>
      </c>
      <c r="D327" s="11">
        <f t="shared" si="152"/>
        <v>1000</v>
      </c>
      <c r="E327" s="11">
        <f t="shared" si="152"/>
        <v>1000</v>
      </c>
    </row>
    <row r="328" spans="1:5" s="22" customFormat="1" hidden="1" x14ac:dyDescent="0.3">
      <c r="A328" s="20" t="s">
        <v>330</v>
      </c>
      <c r="B328" s="21" t="s">
        <v>542</v>
      </c>
      <c r="C328" s="27">
        <v>1000</v>
      </c>
      <c r="D328" s="27">
        <v>1000</v>
      </c>
      <c r="E328" s="27">
        <v>1000</v>
      </c>
    </row>
    <row r="329" spans="1:5" ht="107.25" customHeight="1" x14ac:dyDescent="0.3">
      <c r="A329" s="10" t="s">
        <v>543</v>
      </c>
      <c r="B329" s="6" t="s">
        <v>544</v>
      </c>
      <c r="C329" s="11">
        <f t="shared" ref="C329:E329" si="153">SUM(C330:C331)</f>
        <v>59000</v>
      </c>
      <c r="D329" s="11">
        <f t="shared" si="153"/>
        <v>59000</v>
      </c>
      <c r="E329" s="11">
        <f t="shared" si="153"/>
        <v>59000</v>
      </c>
    </row>
    <row r="330" spans="1:5" s="22" customFormat="1" hidden="1" x14ac:dyDescent="0.3">
      <c r="A330" s="20" t="s">
        <v>334</v>
      </c>
      <c r="B330" s="21" t="s">
        <v>545</v>
      </c>
      <c r="C330" s="37">
        <v>54000</v>
      </c>
      <c r="D330" s="37">
        <v>54000</v>
      </c>
      <c r="E330" s="37">
        <v>54000</v>
      </c>
    </row>
    <row r="331" spans="1:5" s="22" customFormat="1" hidden="1" x14ac:dyDescent="0.3">
      <c r="A331" s="20" t="s">
        <v>330</v>
      </c>
      <c r="B331" s="21" t="s">
        <v>546</v>
      </c>
      <c r="C331" s="37">
        <v>5000</v>
      </c>
      <c r="D331" s="37">
        <v>5000</v>
      </c>
      <c r="E331" s="37">
        <v>5000</v>
      </c>
    </row>
    <row r="332" spans="1:5" ht="82.5" customHeight="1" x14ac:dyDescent="0.3">
      <c r="A332" s="10" t="s">
        <v>547</v>
      </c>
      <c r="B332" s="6" t="s">
        <v>548</v>
      </c>
      <c r="C332" s="11">
        <f t="shared" ref="C332:E332" si="154">SUM(C333:C334)</f>
        <v>1103000</v>
      </c>
      <c r="D332" s="11">
        <f t="shared" si="154"/>
        <v>1103000</v>
      </c>
      <c r="E332" s="11">
        <f t="shared" si="154"/>
        <v>1103000</v>
      </c>
    </row>
    <row r="333" spans="1:5" s="22" customFormat="1" hidden="1" x14ac:dyDescent="0.3">
      <c r="A333" s="20" t="s">
        <v>334</v>
      </c>
      <c r="B333" s="21" t="s">
        <v>549</v>
      </c>
      <c r="C333" s="37">
        <v>12000</v>
      </c>
      <c r="D333" s="37">
        <v>12000</v>
      </c>
      <c r="E333" s="37">
        <v>12000</v>
      </c>
    </row>
    <row r="334" spans="1:5" s="22" customFormat="1" hidden="1" x14ac:dyDescent="0.3">
      <c r="A334" s="20" t="s">
        <v>330</v>
      </c>
      <c r="B334" s="21" t="s">
        <v>550</v>
      </c>
      <c r="C334" s="37">
        <v>1091000</v>
      </c>
      <c r="D334" s="37">
        <v>1091000</v>
      </c>
      <c r="E334" s="37">
        <v>1091000</v>
      </c>
    </row>
    <row r="335" spans="1:5" ht="107.25" customHeight="1" x14ac:dyDescent="0.3">
      <c r="A335" s="10" t="s">
        <v>551</v>
      </c>
      <c r="B335" s="6" t="s">
        <v>552</v>
      </c>
      <c r="C335" s="11">
        <f t="shared" ref="C335" si="155">SUM(C336)</f>
        <v>503000</v>
      </c>
      <c r="D335" s="11">
        <f t="shared" ref="D335:E335" si="156">SUM(D336)</f>
        <v>503000</v>
      </c>
      <c r="E335" s="11">
        <f t="shared" si="156"/>
        <v>503000</v>
      </c>
    </row>
    <row r="336" spans="1:5" ht="112.5" x14ac:dyDescent="0.3">
      <c r="A336" s="10" t="s">
        <v>553</v>
      </c>
      <c r="B336" s="6" t="s">
        <v>554</v>
      </c>
      <c r="C336" s="11">
        <f t="shared" ref="C336:E336" si="157">SUM(C337:C338)</f>
        <v>503000</v>
      </c>
      <c r="D336" s="11">
        <f t="shared" si="157"/>
        <v>503000</v>
      </c>
      <c r="E336" s="11">
        <f t="shared" si="157"/>
        <v>503000</v>
      </c>
    </row>
    <row r="337" spans="1:5" s="22" customFormat="1" hidden="1" x14ac:dyDescent="0.3">
      <c r="A337" s="20" t="s">
        <v>330</v>
      </c>
      <c r="B337" s="21" t="s">
        <v>555</v>
      </c>
      <c r="C337" s="37">
        <v>429000</v>
      </c>
      <c r="D337" s="37">
        <v>429000</v>
      </c>
      <c r="E337" s="37">
        <v>429000</v>
      </c>
    </row>
    <row r="338" spans="1:5" s="22" customFormat="1" ht="37.5" hidden="1" x14ac:dyDescent="0.3">
      <c r="A338" s="20" t="s">
        <v>556</v>
      </c>
      <c r="B338" s="21" t="s">
        <v>557</v>
      </c>
      <c r="C338" s="37">
        <v>74000</v>
      </c>
      <c r="D338" s="37">
        <v>74000</v>
      </c>
      <c r="E338" s="37">
        <v>74000</v>
      </c>
    </row>
    <row r="339" spans="1:5" ht="37.5" x14ac:dyDescent="0.3">
      <c r="A339" s="10" t="s">
        <v>558</v>
      </c>
      <c r="B339" s="6" t="s">
        <v>559</v>
      </c>
      <c r="C339" s="11">
        <f t="shared" ref="C339:E339" si="158">SUM(C340,C342)</f>
        <v>695000</v>
      </c>
      <c r="D339" s="11">
        <f t="shared" si="158"/>
        <v>695000</v>
      </c>
      <c r="E339" s="11">
        <f t="shared" si="158"/>
        <v>695000</v>
      </c>
    </row>
    <row r="340" spans="1:5" ht="56.25" x14ac:dyDescent="0.3">
      <c r="A340" s="10" t="s">
        <v>560</v>
      </c>
      <c r="B340" s="6" t="s">
        <v>561</v>
      </c>
      <c r="C340" s="11">
        <f t="shared" ref="C340:E340" si="159">SUM(C341)</f>
        <v>523000</v>
      </c>
      <c r="D340" s="11">
        <f t="shared" si="159"/>
        <v>523000</v>
      </c>
      <c r="E340" s="11">
        <f t="shared" si="159"/>
        <v>523000</v>
      </c>
    </row>
    <row r="341" spans="1:5" s="22" customFormat="1" hidden="1" x14ac:dyDescent="0.3">
      <c r="A341" s="20" t="s">
        <v>334</v>
      </c>
      <c r="B341" s="21" t="s">
        <v>562</v>
      </c>
      <c r="C341" s="37">
        <v>523000</v>
      </c>
      <c r="D341" s="37">
        <v>523000</v>
      </c>
      <c r="E341" s="37">
        <v>523000</v>
      </c>
    </row>
    <row r="342" spans="1:5" s="41" customFormat="1" ht="37.5" x14ac:dyDescent="0.3">
      <c r="A342" s="10" t="s">
        <v>563</v>
      </c>
      <c r="B342" s="6" t="s">
        <v>564</v>
      </c>
      <c r="C342" s="11">
        <f t="shared" ref="C342:E342" si="160">SUM(C343)</f>
        <v>172000</v>
      </c>
      <c r="D342" s="11">
        <f t="shared" si="160"/>
        <v>172000</v>
      </c>
      <c r="E342" s="11">
        <f t="shared" si="160"/>
        <v>172000</v>
      </c>
    </row>
    <row r="343" spans="1:5" s="22" customFormat="1" hidden="1" x14ac:dyDescent="0.3">
      <c r="A343" s="20" t="s">
        <v>334</v>
      </c>
      <c r="B343" s="21" t="s">
        <v>565</v>
      </c>
      <c r="C343" s="37">
        <v>172000</v>
      </c>
      <c r="D343" s="37">
        <v>172000</v>
      </c>
      <c r="E343" s="37">
        <v>172000</v>
      </c>
    </row>
    <row r="344" spans="1:5" s="35" customFormat="1" ht="107.25" customHeight="1" x14ac:dyDescent="0.3">
      <c r="A344" s="10" t="s">
        <v>566</v>
      </c>
      <c r="B344" s="6" t="s">
        <v>567</v>
      </c>
      <c r="C344" s="11">
        <f>SUM(C345)</f>
        <v>3404000</v>
      </c>
      <c r="D344" s="11">
        <f t="shared" ref="D344:E344" si="161">SUM(D345)</f>
        <v>3060000</v>
      </c>
      <c r="E344" s="11">
        <f t="shared" si="161"/>
        <v>2390000</v>
      </c>
    </row>
    <row r="345" spans="1:5" s="35" customFormat="1" ht="87" customHeight="1" x14ac:dyDescent="0.3">
      <c r="A345" s="10" t="s">
        <v>568</v>
      </c>
      <c r="B345" s="6" t="s">
        <v>569</v>
      </c>
      <c r="C345" s="11">
        <f t="shared" ref="C345:E345" si="162">SUM(C346)</f>
        <v>3404000</v>
      </c>
      <c r="D345" s="11">
        <f t="shared" si="162"/>
        <v>3060000</v>
      </c>
      <c r="E345" s="11">
        <f t="shared" si="162"/>
        <v>2390000</v>
      </c>
    </row>
    <row r="346" spans="1:5" s="35" customFormat="1" ht="56.25" x14ac:dyDescent="0.3">
      <c r="A346" s="10" t="s">
        <v>570</v>
      </c>
      <c r="B346" s="6" t="s">
        <v>571</v>
      </c>
      <c r="C346" s="11">
        <f>SUM(C347,C349,C351)</f>
        <v>3404000</v>
      </c>
      <c r="D346" s="11">
        <f t="shared" ref="D346:E346" si="163">SUM(D347,D349,D351)</f>
        <v>3060000</v>
      </c>
      <c r="E346" s="11">
        <f t="shared" si="163"/>
        <v>2390000</v>
      </c>
    </row>
    <row r="347" spans="1:5" ht="102.75" customHeight="1" x14ac:dyDescent="0.3">
      <c r="A347" s="10" t="s">
        <v>572</v>
      </c>
      <c r="B347" s="6" t="s">
        <v>573</v>
      </c>
      <c r="C347" s="11">
        <f t="shared" ref="C347:E347" si="164">SUM(C348)</f>
        <v>13000</v>
      </c>
      <c r="D347" s="11">
        <f t="shared" si="164"/>
        <v>13000</v>
      </c>
      <c r="E347" s="11">
        <f t="shared" si="164"/>
        <v>13000</v>
      </c>
    </row>
    <row r="348" spans="1:5" s="22" customFormat="1" ht="45.75" hidden="1" customHeight="1" x14ac:dyDescent="0.3">
      <c r="A348" s="20" t="s">
        <v>145</v>
      </c>
      <c r="B348" s="21" t="s">
        <v>574</v>
      </c>
      <c r="C348" s="37">
        <v>13000</v>
      </c>
      <c r="D348" s="37">
        <v>13000</v>
      </c>
      <c r="E348" s="37">
        <v>13000</v>
      </c>
    </row>
    <row r="349" spans="1:5" ht="99.75" customHeight="1" x14ac:dyDescent="0.3">
      <c r="A349" s="10" t="s">
        <v>575</v>
      </c>
      <c r="B349" s="6" t="s">
        <v>576</v>
      </c>
      <c r="C349" s="11">
        <f t="shared" ref="C349:E349" si="165">SUM(C350)</f>
        <v>46000</v>
      </c>
      <c r="D349" s="11">
        <f t="shared" si="165"/>
        <v>46000</v>
      </c>
      <c r="E349" s="11">
        <f t="shared" si="165"/>
        <v>46000</v>
      </c>
    </row>
    <row r="350" spans="1:5" s="22" customFormat="1" ht="38.25" hidden="1" customHeight="1" x14ac:dyDescent="0.3">
      <c r="A350" s="20" t="s">
        <v>145</v>
      </c>
      <c r="B350" s="21" t="s">
        <v>577</v>
      </c>
      <c r="C350" s="37">
        <v>46000</v>
      </c>
      <c r="D350" s="37">
        <v>46000</v>
      </c>
      <c r="E350" s="37">
        <v>46000</v>
      </c>
    </row>
    <row r="351" spans="1:5" s="22" customFormat="1" ht="87" customHeight="1" x14ac:dyDescent="0.3">
      <c r="A351" s="10" t="s">
        <v>578</v>
      </c>
      <c r="B351" s="66" t="s">
        <v>579</v>
      </c>
      <c r="C351" s="11">
        <f>SUM(C352:C354)</f>
        <v>3345000</v>
      </c>
      <c r="D351" s="11">
        <f>SUM(D352:D354)</f>
        <v>3001000</v>
      </c>
      <c r="E351" s="11">
        <f>SUM(E352:E354)</f>
        <v>2331000</v>
      </c>
    </row>
    <row r="352" spans="1:5" s="22" customFormat="1" ht="26.25" hidden="1" customHeight="1" x14ac:dyDescent="0.3">
      <c r="A352" s="20" t="s">
        <v>162</v>
      </c>
      <c r="B352" s="42" t="s">
        <v>580</v>
      </c>
      <c r="C352" s="37">
        <v>480000</v>
      </c>
      <c r="D352" s="37">
        <v>659000</v>
      </c>
      <c r="E352" s="37">
        <v>425000</v>
      </c>
    </row>
    <row r="353" spans="1:5" s="22" customFormat="1" ht="37.5" hidden="1" x14ac:dyDescent="0.3">
      <c r="A353" s="20" t="s">
        <v>170</v>
      </c>
      <c r="B353" s="42" t="s">
        <v>581</v>
      </c>
      <c r="C353" s="37">
        <v>2849000</v>
      </c>
      <c r="D353" s="37">
        <v>2326000</v>
      </c>
      <c r="E353" s="37">
        <v>1890000</v>
      </c>
    </row>
    <row r="354" spans="1:5" s="22" customFormat="1" hidden="1" x14ac:dyDescent="0.3">
      <c r="A354" s="20" t="s">
        <v>198</v>
      </c>
      <c r="B354" s="42" t="s">
        <v>582</v>
      </c>
      <c r="C354" s="37">
        <v>16000</v>
      </c>
      <c r="D354" s="37">
        <v>16000</v>
      </c>
      <c r="E354" s="37">
        <v>16000</v>
      </c>
    </row>
    <row r="355" spans="1:5" s="35" customFormat="1" ht="26.25" customHeight="1" x14ac:dyDescent="0.3">
      <c r="A355" s="10" t="s">
        <v>583</v>
      </c>
      <c r="B355" s="6" t="s">
        <v>584</v>
      </c>
      <c r="C355" s="11">
        <f>SUM(C356)</f>
        <v>2480000</v>
      </c>
      <c r="D355" s="11">
        <f t="shared" ref="D355:E355" si="166">SUM(D356)</f>
        <v>95000</v>
      </c>
      <c r="E355" s="11">
        <f t="shared" si="166"/>
        <v>51000</v>
      </c>
    </row>
    <row r="356" spans="1:5" ht="63" customHeight="1" x14ac:dyDescent="0.3">
      <c r="A356" s="10" t="s">
        <v>585</v>
      </c>
      <c r="B356" s="6" t="s">
        <v>586</v>
      </c>
      <c r="C356" s="11">
        <f>SUM(C357,C366)</f>
        <v>2480000</v>
      </c>
      <c r="D356" s="11">
        <f>SUM(D357,D366)</f>
        <v>95000</v>
      </c>
      <c r="E356" s="11">
        <f>SUM(E357,E366)</f>
        <v>51000</v>
      </c>
    </row>
    <row r="357" spans="1:5" ht="62.25" customHeight="1" x14ac:dyDescent="0.3">
      <c r="A357" s="10" t="s">
        <v>587</v>
      </c>
      <c r="B357" s="6" t="s">
        <v>588</v>
      </c>
      <c r="C357" s="11">
        <f>SUM(C358)</f>
        <v>2310000</v>
      </c>
      <c r="D357" s="11">
        <f t="shared" ref="D357:E357" si="167">SUM(D358)</f>
        <v>4000</v>
      </c>
      <c r="E357" s="11">
        <f t="shared" si="167"/>
        <v>1000</v>
      </c>
    </row>
    <row r="358" spans="1:5" ht="120" customHeight="1" x14ac:dyDescent="0.3">
      <c r="A358" s="10" t="s">
        <v>589</v>
      </c>
      <c r="B358" s="6" t="s">
        <v>590</v>
      </c>
      <c r="C358" s="11">
        <f>SUM(C359:C365)</f>
        <v>2310000</v>
      </c>
      <c r="D358" s="11">
        <f>SUM(D359:D365)</f>
        <v>4000</v>
      </c>
      <c r="E358" s="11">
        <f>SUM(E359:E365)</f>
        <v>1000</v>
      </c>
    </row>
    <row r="359" spans="1:5" s="22" customFormat="1" hidden="1" x14ac:dyDescent="0.3">
      <c r="A359" s="20" t="s">
        <v>19</v>
      </c>
      <c r="B359" s="21" t="s">
        <v>591</v>
      </c>
      <c r="C359" s="37">
        <v>26000</v>
      </c>
      <c r="D359" s="37">
        <v>4000</v>
      </c>
      <c r="E359" s="37">
        <v>1000</v>
      </c>
    </row>
    <row r="360" spans="1:5" s="22" customFormat="1" hidden="1" x14ac:dyDescent="0.3">
      <c r="A360" s="20" t="s">
        <v>592</v>
      </c>
      <c r="B360" s="21" t="s">
        <v>593</v>
      </c>
      <c r="C360" s="37">
        <v>1500000</v>
      </c>
      <c r="D360" s="37">
        <v>0</v>
      </c>
      <c r="E360" s="37">
        <v>0</v>
      </c>
    </row>
    <row r="361" spans="1:5" s="22" customFormat="1" ht="37.5" hidden="1" x14ac:dyDescent="0.3">
      <c r="A361" s="20" t="s">
        <v>594</v>
      </c>
      <c r="B361" s="21" t="s">
        <v>593</v>
      </c>
      <c r="C361" s="37">
        <v>24000</v>
      </c>
      <c r="D361" s="37">
        <v>0</v>
      </c>
      <c r="E361" s="37">
        <v>0</v>
      </c>
    </row>
    <row r="362" spans="1:5" s="22" customFormat="1" hidden="1" x14ac:dyDescent="0.3">
      <c r="A362" s="20" t="s">
        <v>595</v>
      </c>
      <c r="B362" s="21" t="s">
        <v>596</v>
      </c>
      <c r="C362" s="37">
        <v>12000</v>
      </c>
      <c r="D362" s="37">
        <v>0</v>
      </c>
      <c r="E362" s="37">
        <v>0</v>
      </c>
    </row>
    <row r="363" spans="1:5" s="22" customFormat="1" ht="37.5" hidden="1" x14ac:dyDescent="0.3">
      <c r="A363" s="20" t="s">
        <v>597</v>
      </c>
      <c r="B363" s="21" t="s">
        <v>598</v>
      </c>
      <c r="C363" s="37">
        <v>58000</v>
      </c>
      <c r="D363" s="37">
        <v>0</v>
      </c>
      <c r="E363" s="37">
        <v>0</v>
      </c>
    </row>
    <row r="364" spans="1:5" s="22" customFormat="1" ht="37.5" hidden="1" x14ac:dyDescent="0.3">
      <c r="A364" s="20" t="s">
        <v>556</v>
      </c>
      <c r="B364" s="21" t="s">
        <v>599</v>
      </c>
      <c r="C364" s="37">
        <v>40000</v>
      </c>
      <c r="D364" s="37">
        <v>0</v>
      </c>
      <c r="E364" s="37">
        <v>0</v>
      </c>
    </row>
    <row r="365" spans="1:5" s="22" customFormat="1" hidden="1" x14ac:dyDescent="0.3">
      <c r="A365" s="20" t="s">
        <v>600</v>
      </c>
      <c r="B365" s="21" t="s">
        <v>601</v>
      </c>
      <c r="C365" s="37">
        <v>650000</v>
      </c>
      <c r="D365" s="37">
        <v>0</v>
      </c>
      <c r="E365" s="37">
        <v>0</v>
      </c>
    </row>
    <row r="366" spans="1:5" ht="65.25" customHeight="1" x14ac:dyDescent="0.3">
      <c r="A366" s="10" t="s">
        <v>602</v>
      </c>
      <c r="B366" s="6" t="s">
        <v>603</v>
      </c>
      <c r="C366" s="11">
        <f t="shared" ref="C366:E366" si="168">SUM(C367)</f>
        <v>170000</v>
      </c>
      <c r="D366" s="11">
        <f t="shared" si="168"/>
        <v>91000</v>
      </c>
      <c r="E366" s="11">
        <f t="shared" si="168"/>
        <v>50000</v>
      </c>
    </row>
    <row r="367" spans="1:5" s="22" customFormat="1" hidden="1" x14ac:dyDescent="0.3">
      <c r="A367" s="20" t="s">
        <v>19</v>
      </c>
      <c r="B367" s="21" t="s">
        <v>604</v>
      </c>
      <c r="C367" s="37">
        <v>170000</v>
      </c>
      <c r="D367" s="37">
        <v>91000</v>
      </c>
      <c r="E367" s="37">
        <v>50000</v>
      </c>
    </row>
    <row r="368" spans="1:5" x14ac:dyDescent="0.3">
      <c r="A368" s="10" t="s">
        <v>605</v>
      </c>
      <c r="B368" s="6" t="s">
        <v>606</v>
      </c>
      <c r="C368" s="11">
        <f>SUM(C372+C369)</f>
        <v>7866000</v>
      </c>
      <c r="D368" s="11">
        <f t="shared" ref="D368:E368" si="169">SUM(D372+D369)</f>
        <v>5823000</v>
      </c>
      <c r="E368" s="11">
        <f t="shared" si="169"/>
        <v>6260000</v>
      </c>
    </row>
    <row r="369" spans="1:5" ht="96.75" customHeight="1" x14ac:dyDescent="0.3">
      <c r="A369" s="10" t="s">
        <v>959</v>
      </c>
      <c r="B369" s="6" t="s">
        <v>964</v>
      </c>
      <c r="C369" s="11">
        <f>SUM(C370:C371)</f>
        <v>3677000</v>
      </c>
      <c r="D369" s="11">
        <f t="shared" ref="D369:E369" si="170">SUM(D370:D371)</f>
        <v>2101000</v>
      </c>
      <c r="E369" s="11">
        <f t="shared" si="170"/>
        <v>2634000</v>
      </c>
    </row>
    <row r="370" spans="1:5" ht="44.25" hidden="1" customHeight="1" x14ac:dyDescent="0.3">
      <c r="A370" s="20" t="s">
        <v>268</v>
      </c>
      <c r="B370" s="21" t="s">
        <v>961</v>
      </c>
      <c r="C370" s="29">
        <v>1602000</v>
      </c>
      <c r="D370" s="29">
        <v>802000</v>
      </c>
      <c r="E370" s="29">
        <v>1291000</v>
      </c>
    </row>
    <row r="371" spans="1:5" ht="36.75" hidden="1" customHeight="1" x14ac:dyDescent="0.3">
      <c r="A371" s="20" t="s">
        <v>270</v>
      </c>
      <c r="B371" s="21" t="s">
        <v>960</v>
      </c>
      <c r="C371" s="29">
        <v>2075000</v>
      </c>
      <c r="D371" s="29">
        <v>1299000</v>
      </c>
      <c r="E371" s="29">
        <v>1343000</v>
      </c>
    </row>
    <row r="372" spans="1:5" x14ac:dyDescent="0.3">
      <c r="A372" s="10" t="s">
        <v>607</v>
      </c>
      <c r="B372" s="6" t="s">
        <v>608</v>
      </c>
      <c r="C372" s="11">
        <f t="shared" ref="C372:E373" si="171">SUM(C373)</f>
        <v>4189000</v>
      </c>
      <c r="D372" s="11">
        <f t="shared" si="171"/>
        <v>3722000</v>
      </c>
      <c r="E372" s="11">
        <f t="shared" si="171"/>
        <v>3626000</v>
      </c>
    </row>
    <row r="373" spans="1:5" ht="56.25" x14ac:dyDescent="0.3">
      <c r="A373" s="10" t="s">
        <v>609</v>
      </c>
      <c r="B373" s="6" t="s">
        <v>610</v>
      </c>
      <c r="C373" s="11">
        <f t="shared" si="171"/>
        <v>4189000</v>
      </c>
      <c r="D373" s="11">
        <f t="shared" si="171"/>
        <v>3722000</v>
      </c>
      <c r="E373" s="11">
        <f t="shared" si="171"/>
        <v>3626000</v>
      </c>
    </row>
    <row r="374" spans="1:5" s="22" customFormat="1" hidden="1" x14ac:dyDescent="0.3">
      <c r="A374" s="20" t="s">
        <v>153</v>
      </c>
      <c r="B374" s="21" t="s">
        <v>611</v>
      </c>
      <c r="C374" s="37">
        <v>4189000</v>
      </c>
      <c r="D374" s="37">
        <v>3722000</v>
      </c>
      <c r="E374" s="37">
        <v>3626000</v>
      </c>
    </row>
    <row r="375" spans="1:5" s="22" customFormat="1" ht="27" customHeight="1" x14ac:dyDescent="0.3">
      <c r="A375" s="10" t="s">
        <v>911</v>
      </c>
      <c r="B375" s="63" t="s">
        <v>914</v>
      </c>
      <c r="C375" s="39">
        <f>SUM(C376)</f>
        <v>1131707</v>
      </c>
      <c r="D375" s="39">
        <f t="shared" ref="D375:E375" si="172">SUM(D376)</f>
        <v>0</v>
      </c>
      <c r="E375" s="39">
        <f t="shared" si="172"/>
        <v>0</v>
      </c>
    </row>
    <row r="376" spans="1:5" s="22" customFormat="1" ht="20.25" customHeight="1" x14ac:dyDescent="0.3">
      <c r="A376" s="67" t="s">
        <v>912</v>
      </c>
      <c r="B376" s="63" t="s">
        <v>915</v>
      </c>
      <c r="C376" s="39">
        <f>SUM(C377)</f>
        <v>1131707</v>
      </c>
      <c r="D376" s="39">
        <f t="shared" ref="D376:E376" si="173">SUM(D377)</f>
        <v>0</v>
      </c>
      <c r="E376" s="39">
        <f t="shared" si="173"/>
        <v>0</v>
      </c>
    </row>
    <row r="377" spans="1:5" s="22" customFormat="1" ht="25.5" customHeight="1" x14ac:dyDescent="0.3">
      <c r="A377" s="10" t="s">
        <v>913</v>
      </c>
      <c r="B377" s="65" t="s">
        <v>916</v>
      </c>
      <c r="C377" s="39">
        <f>SUM(C378,C380,C382,C384,C386,C388,C390,C392)</f>
        <v>1131707</v>
      </c>
      <c r="D377" s="39">
        <f t="shared" ref="D377:E377" si="174">SUM(D378,D380,D382,D384,D386,D388,D390,D392)</f>
        <v>0</v>
      </c>
      <c r="E377" s="39">
        <f t="shared" si="174"/>
        <v>0</v>
      </c>
    </row>
    <row r="378" spans="1:5" s="22" customFormat="1" ht="56.25" x14ac:dyDescent="0.3">
      <c r="A378" s="10" t="s">
        <v>940</v>
      </c>
      <c r="B378" s="65" t="s">
        <v>928</v>
      </c>
      <c r="C378" s="39">
        <f t="shared" ref="C378" si="175">SUM(C379)</f>
        <v>100000</v>
      </c>
      <c r="D378" s="39">
        <f t="shared" ref="D378" si="176">SUM(D379)</f>
        <v>0</v>
      </c>
      <c r="E378" s="39">
        <f t="shared" ref="E378" si="177">SUM(E379)</f>
        <v>0</v>
      </c>
    </row>
    <row r="379" spans="1:5" s="22" customFormat="1" hidden="1" x14ac:dyDescent="0.3">
      <c r="A379" s="20" t="s">
        <v>270</v>
      </c>
      <c r="B379" s="21" t="s">
        <v>929</v>
      </c>
      <c r="C379" s="37">
        <v>100000</v>
      </c>
      <c r="D379" s="37">
        <v>0</v>
      </c>
      <c r="E379" s="37">
        <v>0</v>
      </c>
    </row>
    <row r="380" spans="1:5" s="22" customFormat="1" ht="60.75" customHeight="1" x14ac:dyDescent="0.3">
      <c r="A380" s="68" t="s">
        <v>933</v>
      </c>
      <c r="B380" s="65" t="s">
        <v>930</v>
      </c>
      <c r="C380" s="39">
        <f t="shared" ref="C380" si="178">SUM(C381)</f>
        <v>207800</v>
      </c>
      <c r="D380" s="39">
        <f t="shared" ref="D380" si="179">SUM(D381)</f>
        <v>0</v>
      </c>
      <c r="E380" s="39">
        <f t="shared" ref="E380" si="180">SUM(E381)</f>
        <v>0</v>
      </c>
    </row>
    <row r="381" spans="1:5" s="22" customFormat="1" hidden="1" x14ac:dyDescent="0.3">
      <c r="A381" s="20" t="s">
        <v>153</v>
      </c>
      <c r="B381" s="21" t="s">
        <v>934</v>
      </c>
      <c r="C381" s="37">
        <v>207800</v>
      </c>
      <c r="D381" s="37">
        <v>0</v>
      </c>
      <c r="E381" s="37">
        <v>0</v>
      </c>
    </row>
    <row r="382" spans="1:5" s="22" customFormat="1" ht="66.75" customHeight="1" x14ac:dyDescent="0.3">
      <c r="A382" s="10" t="s">
        <v>938</v>
      </c>
      <c r="B382" s="65" t="s">
        <v>931</v>
      </c>
      <c r="C382" s="39">
        <f t="shared" ref="C382" si="181">SUM(C383)</f>
        <v>180000</v>
      </c>
      <c r="D382" s="39">
        <f t="shared" ref="D382" si="182">SUM(D383)</f>
        <v>0</v>
      </c>
      <c r="E382" s="39">
        <f t="shared" ref="E382" si="183">SUM(E383)</f>
        <v>0</v>
      </c>
    </row>
    <row r="383" spans="1:5" s="22" customFormat="1" hidden="1" x14ac:dyDescent="0.3">
      <c r="A383" s="20" t="s">
        <v>153</v>
      </c>
      <c r="B383" s="21" t="s">
        <v>935</v>
      </c>
      <c r="C383" s="37">
        <v>180000</v>
      </c>
      <c r="D383" s="37">
        <v>0</v>
      </c>
      <c r="E383" s="37">
        <v>0</v>
      </c>
    </row>
    <row r="384" spans="1:5" s="22" customFormat="1" ht="63" customHeight="1" x14ac:dyDescent="0.3">
      <c r="A384" s="10" t="s">
        <v>937</v>
      </c>
      <c r="B384" s="65" t="s">
        <v>932</v>
      </c>
      <c r="C384" s="39">
        <f t="shared" ref="C384" si="184">SUM(C385)</f>
        <v>180000</v>
      </c>
      <c r="D384" s="39">
        <f t="shared" ref="D384" si="185">SUM(D385)</f>
        <v>0</v>
      </c>
      <c r="E384" s="39">
        <f t="shared" ref="E384" si="186">SUM(E385)</f>
        <v>0</v>
      </c>
    </row>
    <row r="385" spans="1:5" s="22" customFormat="1" hidden="1" x14ac:dyDescent="0.3">
      <c r="A385" s="20" t="s">
        <v>153</v>
      </c>
      <c r="B385" s="21" t="s">
        <v>936</v>
      </c>
      <c r="C385" s="37">
        <v>180000</v>
      </c>
      <c r="D385" s="37">
        <v>0</v>
      </c>
      <c r="E385" s="37">
        <v>0</v>
      </c>
    </row>
    <row r="386" spans="1:5" s="22" customFormat="1" ht="42" customHeight="1" x14ac:dyDescent="0.3">
      <c r="A386" s="10" t="s">
        <v>925</v>
      </c>
      <c r="B386" s="65" t="s">
        <v>917</v>
      </c>
      <c r="C386" s="39">
        <f t="shared" ref="C386" si="187">SUM(C387)</f>
        <v>183310</v>
      </c>
      <c r="D386" s="39">
        <f t="shared" ref="D386" si="188">SUM(D387)</f>
        <v>0</v>
      </c>
      <c r="E386" s="39">
        <f t="shared" ref="E386" si="189">SUM(E387)</f>
        <v>0</v>
      </c>
    </row>
    <row r="387" spans="1:5" s="22" customFormat="1" hidden="1" x14ac:dyDescent="0.3">
      <c r="A387" s="48" t="s">
        <v>266</v>
      </c>
      <c r="B387" s="46" t="s">
        <v>918</v>
      </c>
      <c r="C387" s="52">
        <v>183310</v>
      </c>
      <c r="D387" s="37"/>
      <c r="E387" s="37"/>
    </row>
    <row r="388" spans="1:5" s="22" customFormat="1" ht="42.75" customHeight="1" x14ac:dyDescent="0.3">
      <c r="A388" s="10" t="s">
        <v>926</v>
      </c>
      <c r="B388" s="65" t="s">
        <v>919</v>
      </c>
      <c r="C388" s="39">
        <f t="shared" ref="C388" si="190">SUM(C389)</f>
        <v>114097</v>
      </c>
      <c r="D388" s="39">
        <f t="shared" ref="D388" si="191">SUM(D389)</f>
        <v>0</v>
      </c>
      <c r="E388" s="39">
        <f t="shared" ref="E388" si="192">SUM(E389)</f>
        <v>0</v>
      </c>
    </row>
    <row r="389" spans="1:5" s="22" customFormat="1" hidden="1" x14ac:dyDescent="0.3">
      <c r="A389" s="48" t="s">
        <v>266</v>
      </c>
      <c r="B389" s="46" t="s">
        <v>920</v>
      </c>
      <c r="C389" s="52">
        <v>114097</v>
      </c>
      <c r="D389" s="37"/>
      <c r="E389" s="37"/>
    </row>
    <row r="390" spans="1:5" s="22" customFormat="1" ht="75" x14ac:dyDescent="0.3">
      <c r="A390" s="68" t="s">
        <v>939</v>
      </c>
      <c r="B390" s="65" t="s">
        <v>921</v>
      </c>
      <c r="C390" s="39">
        <f t="shared" ref="C390" si="193">SUM(C391)</f>
        <v>80000</v>
      </c>
      <c r="D390" s="39">
        <f t="shared" ref="D390" si="194">SUM(D391)</f>
        <v>0</v>
      </c>
      <c r="E390" s="39">
        <f t="shared" ref="E390" si="195">SUM(E391)</f>
        <v>0</v>
      </c>
    </row>
    <row r="391" spans="1:5" s="22" customFormat="1" hidden="1" x14ac:dyDescent="0.3">
      <c r="A391" s="48" t="s">
        <v>266</v>
      </c>
      <c r="B391" s="46" t="s">
        <v>922</v>
      </c>
      <c r="C391" s="52">
        <v>80000</v>
      </c>
      <c r="D391" s="37"/>
      <c r="E391" s="37"/>
    </row>
    <row r="392" spans="1:5" s="22" customFormat="1" ht="63.75" customHeight="1" x14ac:dyDescent="0.3">
      <c r="A392" s="10" t="s">
        <v>927</v>
      </c>
      <c r="B392" s="65" t="s">
        <v>923</v>
      </c>
      <c r="C392" s="39">
        <f t="shared" ref="C392" si="196">SUM(C393)</f>
        <v>86500</v>
      </c>
      <c r="D392" s="39">
        <f t="shared" ref="D392" si="197">SUM(D393)</f>
        <v>0</v>
      </c>
      <c r="E392" s="39">
        <f t="shared" ref="E392" si="198">SUM(E393)</f>
        <v>0</v>
      </c>
    </row>
    <row r="393" spans="1:5" s="22" customFormat="1" hidden="1" x14ac:dyDescent="0.3">
      <c r="A393" s="48" t="s">
        <v>266</v>
      </c>
      <c r="B393" s="46" t="s">
        <v>924</v>
      </c>
      <c r="C393" s="52">
        <v>86500</v>
      </c>
      <c r="D393" s="37"/>
      <c r="E393" s="37"/>
    </row>
    <row r="394" spans="1:5" s="41" customFormat="1" ht="36.75" customHeight="1" x14ac:dyDescent="0.3">
      <c r="A394" s="10" t="s">
        <v>612</v>
      </c>
      <c r="B394" s="6" t="s">
        <v>613</v>
      </c>
      <c r="C394" s="11">
        <f>SUM(C395,C561,C565)</f>
        <v>13739153852</v>
      </c>
      <c r="D394" s="11">
        <f>SUM(D395,D561,D565)</f>
        <v>14862281480.5</v>
      </c>
      <c r="E394" s="11">
        <f>SUM(E395,E561,E565)</f>
        <v>9660654683.5</v>
      </c>
    </row>
    <row r="395" spans="1:5" s="41" customFormat="1" ht="37.5" x14ac:dyDescent="0.3">
      <c r="A395" s="10" t="s">
        <v>614</v>
      </c>
      <c r="B395" s="6" t="s">
        <v>615</v>
      </c>
      <c r="C395" s="11">
        <f>SUM(C396,C409,C509,C548)</f>
        <v>13738457852</v>
      </c>
      <c r="D395" s="11">
        <f>SUM(D396,D409,D509,D548)</f>
        <v>14861491480.5</v>
      </c>
      <c r="E395" s="11">
        <f>SUM(E396,E409,E509,E548)</f>
        <v>9659859683.5</v>
      </c>
    </row>
    <row r="396" spans="1:5" s="41" customFormat="1" x14ac:dyDescent="0.3">
      <c r="A396" s="43" t="s">
        <v>616</v>
      </c>
      <c r="B396" s="44" t="s">
        <v>617</v>
      </c>
      <c r="C396" s="11">
        <f>SUM(C397,C402)</f>
        <v>2185335700</v>
      </c>
      <c r="D396" s="11">
        <f>SUM(D397,D402)</f>
        <v>500000</v>
      </c>
      <c r="E396" s="11">
        <f>SUM(E397,E402)</f>
        <v>500000</v>
      </c>
    </row>
    <row r="397" spans="1:5" s="41" customFormat="1" x14ac:dyDescent="0.3">
      <c r="A397" s="43" t="s">
        <v>618</v>
      </c>
      <c r="B397" s="44" t="s">
        <v>619</v>
      </c>
      <c r="C397" s="11">
        <f t="shared" ref="C397:E397" si="199">SUM(C398)</f>
        <v>984675000</v>
      </c>
      <c r="D397" s="11">
        <f t="shared" si="199"/>
        <v>0</v>
      </c>
      <c r="E397" s="11">
        <f t="shared" si="199"/>
        <v>0</v>
      </c>
    </row>
    <row r="398" spans="1:5" s="41" customFormat="1" ht="42" customHeight="1" x14ac:dyDescent="0.3">
      <c r="A398" s="10" t="s">
        <v>620</v>
      </c>
      <c r="B398" s="6" t="s">
        <v>621</v>
      </c>
      <c r="C398" s="11">
        <f>SUM(C399:C401)</f>
        <v>984675000</v>
      </c>
      <c r="D398" s="11">
        <f>SUM(D399:D401)</f>
        <v>0</v>
      </c>
      <c r="E398" s="11">
        <f>SUM(E399:E401)</f>
        <v>0</v>
      </c>
    </row>
    <row r="399" spans="1:5" s="38" customFormat="1" ht="70.5" hidden="1" customHeight="1" x14ac:dyDescent="0.3">
      <c r="A399" s="45" t="s">
        <v>898</v>
      </c>
      <c r="B399" s="46" t="s">
        <v>622</v>
      </c>
      <c r="C399" s="47">
        <v>116859000</v>
      </c>
      <c r="D399" s="47">
        <v>0</v>
      </c>
      <c r="E399" s="47">
        <v>0</v>
      </c>
    </row>
    <row r="400" spans="1:5" s="38" customFormat="1" ht="65.25" hidden="1" customHeight="1" x14ac:dyDescent="0.3">
      <c r="A400" s="48" t="s">
        <v>623</v>
      </c>
      <c r="B400" s="46" t="s">
        <v>622</v>
      </c>
      <c r="C400" s="47">
        <v>128487000</v>
      </c>
      <c r="D400" s="47">
        <v>0</v>
      </c>
      <c r="E400" s="47">
        <v>0</v>
      </c>
    </row>
    <row r="401" spans="1:5" s="38" customFormat="1" ht="44.25" hidden="1" customHeight="1" x14ac:dyDescent="0.3">
      <c r="A401" s="48" t="s">
        <v>624</v>
      </c>
      <c r="B401" s="46" t="s">
        <v>622</v>
      </c>
      <c r="C401" s="47">
        <v>739329000</v>
      </c>
      <c r="D401" s="47">
        <v>0</v>
      </c>
      <c r="E401" s="47">
        <v>0</v>
      </c>
    </row>
    <row r="402" spans="1:5" s="41" customFormat="1" ht="27" customHeight="1" x14ac:dyDescent="0.3">
      <c r="A402" s="43" t="s">
        <v>625</v>
      </c>
      <c r="B402" s="44" t="s">
        <v>626</v>
      </c>
      <c r="C402" s="11">
        <f t="shared" ref="C402:E403" si="200">SUM(C403)</f>
        <v>1200660700</v>
      </c>
      <c r="D402" s="11">
        <f t="shared" si="200"/>
        <v>500000</v>
      </c>
      <c r="E402" s="11">
        <f t="shared" si="200"/>
        <v>500000</v>
      </c>
    </row>
    <row r="403" spans="1:5" s="41" customFormat="1" ht="40.5" customHeight="1" x14ac:dyDescent="0.3">
      <c r="A403" s="43" t="s">
        <v>627</v>
      </c>
      <c r="B403" s="44" t="s">
        <v>628</v>
      </c>
      <c r="C403" s="11">
        <f>SUM(C404:C408)</f>
        <v>1200660700</v>
      </c>
      <c r="D403" s="11">
        <f t="shared" si="200"/>
        <v>500000</v>
      </c>
      <c r="E403" s="11">
        <f t="shared" si="200"/>
        <v>500000</v>
      </c>
    </row>
    <row r="404" spans="1:5" s="38" customFormat="1" ht="30" hidden="1" customHeight="1" x14ac:dyDescent="0.3">
      <c r="A404" s="48" t="s">
        <v>629</v>
      </c>
      <c r="B404" s="46" t="s">
        <v>630</v>
      </c>
      <c r="C404" s="47">
        <v>595000000</v>
      </c>
      <c r="D404" s="47">
        <v>500000</v>
      </c>
      <c r="E404" s="47">
        <v>500000</v>
      </c>
    </row>
    <row r="405" spans="1:5" s="38" customFormat="1" ht="38.25" hidden="1" customHeight="1" x14ac:dyDescent="0.3">
      <c r="A405" s="48" t="s">
        <v>965</v>
      </c>
      <c r="B405" s="46" t="s">
        <v>966</v>
      </c>
      <c r="C405" s="47">
        <v>68260700</v>
      </c>
      <c r="D405" s="47">
        <v>0</v>
      </c>
      <c r="E405" s="47">
        <v>0</v>
      </c>
    </row>
    <row r="406" spans="1:5" s="38" customFormat="1" ht="34.5" hidden="1" customHeight="1" x14ac:dyDescent="0.3">
      <c r="A406" s="48" t="s">
        <v>967</v>
      </c>
      <c r="B406" s="46" t="s">
        <v>630</v>
      </c>
      <c r="C406" s="47">
        <v>237400000</v>
      </c>
      <c r="D406" s="47">
        <v>0</v>
      </c>
      <c r="E406" s="47">
        <v>0</v>
      </c>
    </row>
    <row r="407" spans="1:5" s="38" customFormat="1" ht="30" hidden="1" customHeight="1" x14ac:dyDescent="0.3">
      <c r="A407" s="48" t="s">
        <v>968</v>
      </c>
      <c r="B407" s="46" t="s">
        <v>630</v>
      </c>
      <c r="C407" s="47">
        <v>200000000</v>
      </c>
      <c r="D407" s="47">
        <v>0</v>
      </c>
      <c r="E407" s="47">
        <v>0</v>
      </c>
    </row>
    <row r="408" spans="1:5" s="38" customFormat="1" ht="30" hidden="1" customHeight="1" x14ac:dyDescent="0.3">
      <c r="A408" s="48"/>
      <c r="B408" s="46" t="s">
        <v>630</v>
      </c>
      <c r="C408" s="47">
        <v>100000000</v>
      </c>
      <c r="D408" s="47">
        <v>0</v>
      </c>
      <c r="E408" s="47">
        <v>0</v>
      </c>
    </row>
    <row r="409" spans="1:5" s="41" customFormat="1" ht="26.25" customHeight="1" x14ac:dyDescent="0.3">
      <c r="A409" s="43" t="s">
        <v>631</v>
      </c>
      <c r="B409" s="44" t="s">
        <v>632</v>
      </c>
      <c r="C409" s="11">
        <f>SUM(C410,C417,C420,C423,C426,C429,C432,C435,C438,C441,C444,C447,C450,C453,C456,C459,C462,C465,C468,C471,C474,C477,C482,C486,C489,C495)</f>
        <v>6508874052</v>
      </c>
      <c r="D409" s="11">
        <f>SUM(D410,D417,D420,D423,D426,D429,D432,D435,D438,D441,D444,D450,D453,D456,D459,D462,D465,D468,D471,D474,D477,D482,D486,D495)</f>
        <v>9814092480.5</v>
      </c>
      <c r="E409" s="11">
        <f>SUM(E410,E417,E420,E423,E426,E429,E432,E435,E438,E441,E444,E450,E453,E456,E459,E462,E465,E468,E471,E474,E477,E482,E486,E492,E495)</f>
        <v>4569644983.5</v>
      </c>
    </row>
    <row r="410" spans="1:5" s="41" customFormat="1" ht="42.75" customHeight="1" x14ac:dyDescent="0.3">
      <c r="A410" s="10" t="s">
        <v>633</v>
      </c>
      <c r="B410" s="6" t="s">
        <v>634</v>
      </c>
      <c r="C410" s="11">
        <f t="shared" ref="C410:E410" si="201">SUM(C411)</f>
        <v>2233818600</v>
      </c>
      <c r="D410" s="11">
        <f t="shared" si="201"/>
        <v>5286111800</v>
      </c>
      <c r="E410" s="11">
        <f t="shared" si="201"/>
        <v>361987300</v>
      </c>
    </row>
    <row r="411" spans="1:5" s="41" customFormat="1" ht="42" customHeight="1" x14ac:dyDescent="0.3">
      <c r="A411" s="10" t="s">
        <v>635</v>
      </c>
      <c r="B411" s="76" t="s">
        <v>636</v>
      </c>
      <c r="C411" s="11">
        <f>SUM(C412:C416)</f>
        <v>2233818600</v>
      </c>
      <c r="D411" s="11">
        <f>SUM(D412:D416)</f>
        <v>5286111800</v>
      </c>
      <c r="E411" s="11">
        <f>SUM(E412:E416)</f>
        <v>361987300</v>
      </c>
    </row>
    <row r="412" spans="1:5" s="41" customFormat="1" ht="56.25" hidden="1" x14ac:dyDescent="0.3">
      <c r="A412" s="48" t="s">
        <v>637</v>
      </c>
      <c r="B412" s="46" t="s">
        <v>638</v>
      </c>
      <c r="C412" s="47">
        <v>11533500</v>
      </c>
      <c r="D412" s="47">
        <v>0</v>
      </c>
      <c r="E412" s="47">
        <v>0</v>
      </c>
    </row>
    <row r="413" spans="1:5" s="41" customFormat="1" ht="37.5" hidden="1" x14ac:dyDescent="0.3">
      <c r="A413" s="48" t="s">
        <v>639</v>
      </c>
      <c r="B413" s="46" t="s">
        <v>640</v>
      </c>
      <c r="C413" s="47">
        <v>136027300</v>
      </c>
      <c r="D413" s="47">
        <v>0</v>
      </c>
      <c r="E413" s="47">
        <v>0</v>
      </c>
    </row>
    <row r="414" spans="1:5" s="19" customFormat="1" ht="50.25" hidden="1" customHeight="1" x14ac:dyDescent="0.3">
      <c r="A414" s="16" t="s">
        <v>641</v>
      </c>
      <c r="B414" s="17" t="s">
        <v>640</v>
      </c>
      <c r="C414" s="49">
        <v>1462200000</v>
      </c>
      <c r="D414" s="49">
        <v>4408413000</v>
      </c>
      <c r="E414" s="49">
        <v>0</v>
      </c>
    </row>
    <row r="415" spans="1:5" s="19" customFormat="1" ht="33" hidden="1" customHeight="1" x14ac:dyDescent="0.3">
      <c r="A415" s="16" t="s">
        <v>900</v>
      </c>
      <c r="B415" s="17" t="s">
        <v>640</v>
      </c>
      <c r="C415" s="49">
        <v>4312000</v>
      </c>
      <c r="D415" s="49">
        <v>4188700</v>
      </c>
      <c r="E415" s="49">
        <v>0</v>
      </c>
    </row>
    <row r="416" spans="1:5" s="41" customFormat="1" ht="168" hidden="1" customHeight="1" x14ac:dyDescent="0.3">
      <c r="A416" s="48" t="s">
        <v>643</v>
      </c>
      <c r="B416" s="46" t="s">
        <v>640</v>
      </c>
      <c r="C416" s="47">
        <v>619745800</v>
      </c>
      <c r="D416" s="47">
        <v>873510100</v>
      </c>
      <c r="E416" s="47">
        <v>361987300</v>
      </c>
    </row>
    <row r="417" spans="1:5" s="41" customFormat="1" ht="75" x14ac:dyDescent="0.3">
      <c r="A417" s="10" t="s">
        <v>644</v>
      </c>
      <c r="B417" s="6" t="s">
        <v>645</v>
      </c>
      <c r="C417" s="11">
        <f>SUM(C418)</f>
        <v>249869700</v>
      </c>
      <c r="D417" s="11">
        <f t="shared" ref="D417:E417" si="202">SUM(D418)</f>
        <v>249869700</v>
      </c>
      <c r="E417" s="11">
        <f t="shared" si="202"/>
        <v>249869700</v>
      </c>
    </row>
    <row r="418" spans="1:5" s="41" customFormat="1" ht="80.25" customHeight="1" x14ac:dyDescent="0.3">
      <c r="A418" s="10" t="s">
        <v>646</v>
      </c>
      <c r="B418" s="6" t="s">
        <v>647</v>
      </c>
      <c r="C418" s="11">
        <f>SUM(C419)</f>
        <v>249869700</v>
      </c>
      <c r="D418" s="11">
        <f>SUM(D419)</f>
        <v>249869700</v>
      </c>
      <c r="E418" s="11">
        <f>SUM(E419)</f>
        <v>249869700</v>
      </c>
    </row>
    <row r="419" spans="1:5" s="41" customFormat="1" ht="56.25" hidden="1" x14ac:dyDescent="0.3">
      <c r="A419" s="48" t="s">
        <v>899</v>
      </c>
      <c r="B419" s="46" t="s">
        <v>648</v>
      </c>
      <c r="C419" s="50">
        <v>249869700</v>
      </c>
      <c r="D419" s="50">
        <v>249869700</v>
      </c>
      <c r="E419" s="50">
        <v>249869700</v>
      </c>
    </row>
    <row r="420" spans="1:5" s="41" customFormat="1" ht="96.75" customHeight="1" x14ac:dyDescent="0.3">
      <c r="A420" s="10" t="s">
        <v>649</v>
      </c>
      <c r="B420" s="6" t="s">
        <v>650</v>
      </c>
      <c r="C420" s="11">
        <f t="shared" ref="C420:E420" si="203">SUM(C421)</f>
        <v>183213063</v>
      </c>
      <c r="D420" s="11">
        <f t="shared" si="203"/>
        <v>0</v>
      </c>
      <c r="E420" s="11">
        <f t="shared" si="203"/>
        <v>0</v>
      </c>
    </row>
    <row r="421" spans="1:5" s="41" customFormat="1" ht="99" customHeight="1" x14ac:dyDescent="0.3">
      <c r="A421" s="10" t="s">
        <v>651</v>
      </c>
      <c r="B421" s="6" t="s">
        <v>652</v>
      </c>
      <c r="C421" s="11">
        <f>SUM(C422:C422)</f>
        <v>183213063</v>
      </c>
      <c r="D421" s="11">
        <f>SUM(D422:D422)</f>
        <v>0</v>
      </c>
      <c r="E421" s="11">
        <f>SUM(E422:E422)</f>
        <v>0</v>
      </c>
    </row>
    <row r="422" spans="1:5" s="19" customFormat="1" ht="56.25" hidden="1" x14ac:dyDescent="0.3">
      <c r="A422" s="16" t="s">
        <v>653</v>
      </c>
      <c r="B422" s="46" t="s">
        <v>654</v>
      </c>
      <c r="C422" s="47">
        <v>183213063</v>
      </c>
      <c r="D422" s="47">
        <v>0</v>
      </c>
      <c r="E422" s="47">
        <v>0</v>
      </c>
    </row>
    <row r="423" spans="1:5" s="41" customFormat="1" ht="75" x14ac:dyDescent="0.3">
      <c r="A423" s="10" t="s">
        <v>655</v>
      </c>
      <c r="B423" s="6" t="s">
        <v>656</v>
      </c>
      <c r="C423" s="11">
        <f t="shared" ref="C423:E423" si="204">SUM(C424)</f>
        <v>93777899</v>
      </c>
      <c r="D423" s="11">
        <f t="shared" si="204"/>
        <v>0</v>
      </c>
      <c r="E423" s="11">
        <f t="shared" si="204"/>
        <v>0</v>
      </c>
    </row>
    <row r="424" spans="1:5" s="41" customFormat="1" ht="75" x14ac:dyDescent="0.3">
      <c r="A424" s="10" t="s">
        <v>657</v>
      </c>
      <c r="B424" s="6" t="s">
        <v>658</v>
      </c>
      <c r="C424" s="11">
        <f>SUM(C425)</f>
        <v>93777899</v>
      </c>
      <c r="D424" s="11">
        <f>SUM(D425)</f>
        <v>0</v>
      </c>
      <c r="E424" s="11">
        <f>SUM(E425)</f>
        <v>0</v>
      </c>
    </row>
    <row r="425" spans="1:5" s="41" customFormat="1" ht="37.5" hidden="1" x14ac:dyDescent="0.3">
      <c r="A425" s="45" t="s">
        <v>659</v>
      </c>
      <c r="B425" s="51" t="s">
        <v>660</v>
      </c>
      <c r="C425" s="52">
        <v>93777899</v>
      </c>
      <c r="D425" s="52">
        <v>0</v>
      </c>
      <c r="E425" s="52">
        <v>0</v>
      </c>
    </row>
    <row r="426" spans="1:5" s="41" customFormat="1" ht="37.5" x14ac:dyDescent="0.3">
      <c r="A426" s="10" t="s">
        <v>661</v>
      </c>
      <c r="B426" s="6" t="s">
        <v>662</v>
      </c>
      <c r="C426" s="11">
        <f>SUM(C427)</f>
        <v>106489800</v>
      </c>
      <c r="D426" s="11">
        <f t="shared" ref="D426:E426" si="205">SUM(D427)</f>
        <v>688594800</v>
      </c>
      <c r="E426" s="11">
        <f t="shared" si="205"/>
        <v>1242211400</v>
      </c>
    </row>
    <row r="427" spans="1:5" s="41" customFormat="1" ht="45" customHeight="1" x14ac:dyDescent="0.3">
      <c r="A427" s="10" t="s">
        <v>663</v>
      </c>
      <c r="B427" s="6" t="s">
        <v>664</v>
      </c>
      <c r="C427" s="11">
        <f>SUM(C428)</f>
        <v>106489800</v>
      </c>
      <c r="D427" s="11">
        <f>SUM(D428)</f>
        <v>688594800</v>
      </c>
      <c r="E427" s="11">
        <f>SUM(E428)</f>
        <v>1242211400</v>
      </c>
    </row>
    <row r="428" spans="1:5" s="19" customFormat="1" ht="42" hidden="1" customHeight="1" x14ac:dyDescent="0.3">
      <c r="A428" s="16" t="s">
        <v>642</v>
      </c>
      <c r="B428" s="46" t="s">
        <v>665</v>
      </c>
      <c r="C428" s="47">
        <v>106489800</v>
      </c>
      <c r="D428" s="47">
        <v>688594800</v>
      </c>
      <c r="E428" s="47">
        <v>1242211400</v>
      </c>
    </row>
    <row r="429" spans="1:5" ht="56.25" hidden="1" x14ac:dyDescent="0.3">
      <c r="A429" s="10" t="s">
        <v>666</v>
      </c>
      <c r="B429" s="44" t="s">
        <v>667</v>
      </c>
      <c r="C429" s="11">
        <f>SUM(C430)</f>
        <v>0</v>
      </c>
      <c r="D429" s="11">
        <f t="shared" ref="D429:E429" si="206">SUM(D430)</f>
        <v>0</v>
      </c>
      <c r="E429" s="11">
        <f t="shared" si="206"/>
        <v>0</v>
      </c>
    </row>
    <row r="430" spans="1:5" ht="56.25" hidden="1" x14ac:dyDescent="0.3">
      <c r="A430" s="10" t="s">
        <v>668</v>
      </c>
      <c r="B430" s="44" t="s">
        <v>669</v>
      </c>
      <c r="C430" s="11">
        <f>SUM(C431)</f>
        <v>0</v>
      </c>
      <c r="D430" s="11">
        <f>SUM(D431)</f>
        <v>0</v>
      </c>
      <c r="E430" s="11">
        <f>SUM(E431)</f>
        <v>0</v>
      </c>
    </row>
    <row r="431" spans="1:5" s="19" customFormat="1" ht="37.5" hidden="1" x14ac:dyDescent="0.3">
      <c r="A431" s="48" t="s">
        <v>670</v>
      </c>
      <c r="B431" s="46" t="s">
        <v>671</v>
      </c>
      <c r="C431" s="50">
        <v>0</v>
      </c>
      <c r="D431" s="50">
        <v>0</v>
      </c>
      <c r="E431" s="50">
        <v>0</v>
      </c>
    </row>
    <row r="432" spans="1:5" s="41" customFormat="1" ht="45.75" customHeight="1" x14ac:dyDescent="0.3">
      <c r="A432" s="10" t="s">
        <v>672</v>
      </c>
      <c r="B432" s="44" t="s">
        <v>673</v>
      </c>
      <c r="C432" s="11">
        <f t="shared" ref="C432:E432" si="207">SUM(C433)</f>
        <v>345600</v>
      </c>
      <c r="D432" s="11">
        <f t="shared" si="207"/>
        <v>0</v>
      </c>
      <c r="E432" s="11">
        <f t="shared" si="207"/>
        <v>0</v>
      </c>
    </row>
    <row r="433" spans="1:5" s="41" customFormat="1" ht="56.25" x14ac:dyDescent="0.3">
      <c r="A433" s="10" t="s">
        <v>674</v>
      </c>
      <c r="B433" s="44" t="s">
        <v>675</v>
      </c>
      <c r="C433" s="11">
        <f>SUM(C434)</f>
        <v>345600</v>
      </c>
      <c r="D433" s="11">
        <f>SUM(D434)</f>
        <v>0</v>
      </c>
      <c r="E433" s="11">
        <f>SUM(E434)</f>
        <v>0</v>
      </c>
    </row>
    <row r="434" spans="1:5" s="41" customFormat="1" ht="42.75" hidden="1" customHeight="1" x14ac:dyDescent="0.3">
      <c r="A434" s="48" t="s">
        <v>676</v>
      </c>
      <c r="B434" s="46" t="s">
        <v>901</v>
      </c>
      <c r="C434" s="50">
        <v>345600</v>
      </c>
      <c r="D434" s="50">
        <v>0</v>
      </c>
      <c r="E434" s="50">
        <v>0</v>
      </c>
    </row>
    <row r="435" spans="1:5" ht="37.5" hidden="1" x14ac:dyDescent="0.3">
      <c r="A435" s="10" t="s">
        <v>677</v>
      </c>
      <c r="B435" s="6" t="s">
        <v>678</v>
      </c>
      <c r="C435" s="53">
        <f>SUM(C436)</f>
        <v>0</v>
      </c>
      <c r="D435" s="53">
        <f t="shared" ref="D435:E435" si="208">SUM(D436)</f>
        <v>0</v>
      </c>
      <c r="E435" s="53">
        <f t="shared" si="208"/>
        <v>0</v>
      </c>
    </row>
    <row r="436" spans="1:5" ht="37.5" hidden="1" x14ac:dyDescent="0.3">
      <c r="A436" s="10" t="s">
        <v>679</v>
      </c>
      <c r="B436" s="6" t="s">
        <v>680</v>
      </c>
      <c r="C436" s="53">
        <f>SUM(C437)</f>
        <v>0</v>
      </c>
      <c r="D436" s="53">
        <f>SUM(D437)</f>
        <v>0</v>
      </c>
      <c r="E436" s="53">
        <f>SUM(E437)</f>
        <v>0</v>
      </c>
    </row>
    <row r="437" spans="1:5" s="41" customFormat="1" ht="37.5" hidden="1" x14ac:dyDescent="0.3">
      <c r="A437" s="48" t="s">
        <v>681</v>
      </c>
      <c r="B437" s="46" t="s">
        <v>682</v>
      </c>
      <c r="C437" s="50">
        <v>0</v>
      </c>
      <c r="D437" s="50">
        <v>0</v>
      </c>
      <c r="E437" s="50">
        <v>0</v>
      </c>
    </row>
    <row r="438" spans="1:5" s="41" customFormat="1" ht="56.25" hidden="1" x14ac:dyDescent="0.3">
      <c r="A438" s="10" t="s">
        <v>683</v>
      </c>
      <c r="B438" s="6" t="s">
        <v>684</v>
      </c>
      <c r="C438" s="11">
        <f t="shared" ref="C438:E439" si="209">SUM(C439)</f>
        <v>0</v>
      </c>
      <c r="D438" s="11">
        <f t="shared" si="209"/>
        <v>0</v>
      </c>
      <c r="E438" s="11">
        <f t="shared" si="209"/>
        <v>0</v>
      </c>
    </row>
    <row r="439" spans="1:5" s="41" customFormat="1" ht="56.25" hidden="1" x14ac:dyDescent="0.3">
      <c r="A439" s="10" t="s">
        <v>685</v>
      </c>
      <c r="B439" s="6" t="s">
        <v>686</v>
      </c>
      <c r="C439" s="11">
        <f>SUM(C440)</f>
        <v>0</v>
      </c>
      <c r="D439" s="11">
        <f t="shared" si="209"/>
        <v>0</v>
      </c>
      <c r="E439" s="11">
        <f t="shared" si="209"/>
        <v>0</v>
      </c>
    </row>
    <row r="440" spans="1:5" s="41" customFormat="1" ht="56.25" hidden="1" x14ac:dyDescent="0.3">
      <c r="A440" s="48" t="s">
        <v>687</v>
      </c>
      <c r="B440" s="46" t="s">
        <v>688</v>
      </c>
      <c r="C440" s="50">
        <v>0</v>
      </c>
      <c r="D440" s="50">
        <v>0</v>
      </c>
      <c r="E440" s="50">
        <v>0</v>
      </c>
    </row>
    <row r="441" spans="1:5" s="41" customFormat="1" ht="37.5" hidden="1" x14ac:dyDescent="0.3">
      <c r="A441" s="43" t="s">
        <v>689</v>
      </c>
      <c r="B441" s="44" t="s">
        <v>690</v>
      </c>
      <c r="C441" s="11">
        <f t="shared" ref="C441:E441" si="210">SUM(C442)</f>
        <v>0</v>
      </c>
      <c r="D441" s="11">
        <f t="shared" si="210"/>
        <v>0</v>
      </c>
      <c r="E441" s="11">
        <f t="shared" si="210"/>
        <v>0</v>
      </c>
    </row>
    <row r="442" spans="1:5" s="41" customFormat="1" ht="37.5" hidden="1" x14ac:dyDescent="0.3">
      <c r="A442" s="43" t="s">
        <v>691</v>
      </c>
      <c r="B442" s="44" t="s">
        <v>692</v>
      </c>
      <c r="C442" s="11">
        <f>SUM(C443:C443)</f>
        <v>0</v>
      </c>
      <c r="D442" s="11">
        <f>SUM(D443:D443)</f>
        <v>0</v>
      </c>
      <c r="E442" s="11">
        <f>SUM(E443:E443)</f>
        <v>0</v>
      </c>
    </row>
    <row r="443" spans="1:5" s="38" customFormat="1" ht="56.25" hidden="1" x14ac:dyDescent="0.3">
      <c r="A443" s="48" t="s">
        <v>693</v>
      </c>
      <c r="B443" s="46" t="s">
        <v>694</v>
      </c>
      <c r="C443" s="50">
        <v>0</v>
      </c>
      <c r="D443" s="50">
        <v>0</v>
      </c>
      <c r="E443" s="50">
        <v>0</v>
      </c>
    </row>
    <row r="444" spans="1:5" s="41" customFormat="1" ht="56.25" hidden="1" x14ac:dyDescent="0.3">
      <c r="A444" s="10" t="s">
        <v>695</v>
      </c>
      <c r="B444" s="6" t="s">
        <v>696</v>
      </c>
      <c r="C444" s="11">
        <f t="shared" ref="C444:E444" si="211">SUM(C445)</f>
        <v>0</v>
      </c>
      <c r="D444" s="11">
        <f t="shared" si="211"/>
        <v>0</v>
      </c>
      <c r="E444" s="11">
        <f t="shared" si="211"/>
        <v>0</v>
      </c>
    </row>
    <row r="445" spans="1:5" s="41" customFormat="1" ht="56.25" hidden="1" x14ac:dyDescent="0.3">
      <c r="A445" s="10" t="s">
        <v>697</v>
      </c>
      <c r="B445" s="6" t="s">
        <v>698</v>
      </c>
      <c r="C445" s="11">
        <f>SUM(C446:C446)</f>
        <v>0</v>
      </c>
      <c r="D445" s="11">
        <f t="shared" ref="D445:E445" si="212">SUM(D446:D446)</f>
        <v>0</v>
      </c>
      <c r="E445" s="11">
        <f t="shared" si="212"/>
        <v>0</v>
      </c>
    </row>
    <row r="446" spans="1:5" s="38" customFormat="1" ht="56.25" hidden="1" x14ac:dyDescent="0.3">
      <c r="A446" s="48" t="s">
        <v>902</v>
      </c>
      <c r="B446" s="46" t="s">
        <v>699</v>
      </c>
      <c r="C446" s="50">
        <v>0</v>
      </c>
      <c r="D446" s="50">
        <v>0</v>
      </c>
      <c r="E446" s="50">
        <v>0</v>
      </c>
    </row>
    <row r="447" spans="1:5" s="38" customFormat="1" ht="37.5" x14ac:dyDescent="0.3">
      <c r="A447" s="69" t="s">
        <v>962</v>
      </c>
      <c r="B447" s="70" t="s">
        <v>963</v>
      </c>
      <c r="C447" s="125">
        <f>C448</f>
        <v>3318100</v>
      </c>
      <c r="D447" s="125">
        <f>D448</f>
        <v>0</v>
      </c>
      <c r="E447" s="125">
        <f>E448</f>
        <v>0</v>
      </c>
    </row>
    <row r="448" spans="1:5" s="38" customFormat="1" ht="37.5" x14ac:dyDescent="0.3">
      <c r="A448" s="69" t="s">
        <v>969</v>
      </c>
      <c r="B448" s="70" t="s">
        <v>958</v>
      </c>
      <c r="C448" s="125">
        <f>C449</f>
        <v>3318100</v>
      </c>
      <c r="D448" s="125">
        <f t="shared" ref="D448:E448" si="213">D449</f>
        <v>0</v>
      </c>
      <c r="E448" s="125">
        <f t="shared" si="213"/>
        <v>0</v>
      </c>
    </row>
    <row r="449" spans="1:5" s="38" customFormat="1" ht="22.5" hidden="1" customHeight="1" x14ac:dyDescent="0.3">
      <c r="A449" s="48" t="s">
        <v>956</v>
      </c>
      <c r="B449" s="46" t="s">
        <v>957</v>
      </c>
      <c r="C449" s="50">
        <v>3318100</v>
      </c>
      <c r="D449" s="50">
        <v>0</v>
      </c>
      <c r="E449" s="50">
        <v>0</v>
      </c>
    </row>
    <row r="450" spans="1:5" ht="60.75" customHeight="1" x14ac:dyDescent="0.3">
      <c r="A450" s="10" t="s">
        <v>904</v>
      </c>
      <c r="B450" s="6" t="s">
        <v>700</v>
      </c>
      <c r="C450" s="11">
        <f>SUM(C451)</f>
        <v>0</v>
      </c>
      <c r="D450" s="11">
        <f t="shared" ref="D450:E451" si="214">SUM(D451)</f>
        <v>2970400</v>
      </c>
      <c r="E450" s="11">
        <f t="shared" si="214"/>
        <v>0</v>
      </c>
    </row>
    <row r="451" spans="1:5" ht="60.75" customHeight="1" x14ac:dyDescent="0.3">
      <c r="A451" s="10" t="s">
        <v>905</v>
      </c>
      <c r="B451" s="6" t="s">
        <v>701</v>
      </c>
      <c r="C451" s="11">
        <f>SUM(C452)</f>
        <v>0</v>
      </c>
      <c r="D451" s="11">
        <f t="shared" si="214"/>
        <v>2970400</v>
      </c>
      <c r="E451" s="11">
        <f t="shared" si="214"/>
        <v>0</v>
      </c>
    </row>
    <row r="452" spans="1:5" s="38" customFormat="1" ht="59.25" hidden="1" customHeight="1" x14ac:dyDescent="0.3">
      <c r="A452" s="48" t="s">
        <v>903</v>
      </c>
      <c r="B452" s="46" t="s">
        <v>702</v>
      </c>
      <c r="C452" s="50">
        <v>0</v>
      </c>
      <c r="D452" s="47">
        <v>2970400</v>
      </c>
      <c r="E452" s="50">
        <v>0</v>
      </c>
    </row>
    <row r="453" spans="1:5" s="41" customFormat="1" ht="59.25" customHeight="1" x14ac:dyDescent="0.3">
      <c r="A453" s="10" t="s">
        <v>703</v>
      </c>
      <c r="B453" s="6" t="s">
        <v>704</v>
      </c>
      <c r="C453" s="11">
        <f>SUM(C454)</f>
        <v>347358400</v>
      </c>
      <c r="D453" s="11">
        <f t="shared" ref="D453:E454" si="215">SUM(D454)</f>
        <v>336398300</v>
      </c>
      <c r="E453" s="11">
        <f t="shared" si="215"/>
        <v>344900300</v>
      </c>
    </row>
    <row r="454" spans="1:5" s="41" customFormat="1" ht="60.75" customHeight="1" x14ac:dyDescent="0.3">
      <c r="A454" s="10" t="s">
        <v>705</v>
      </c>
      <c r="B454" s="6" t="s">
        <v>706</v>
      </c>
      <c r="C454" s="11">
        <f>SUM(C455)</f>
        <v>347358400</v>
      </c>
      <c r="D454" s="11">
        <f t="shared" si="215"/>
        <v>336398300</v>
      </c>
      <c r="E454" s="11">
        <f t="shared" si="215"/>
        <v>344900300</v>
      </c>
    </row>
    <row r="455" spans="1:5" s="41" customFormat="1" ht="37.5" hidden="1" x14ac:dyDescent="0.3">
      <c r="A455" s="45" t="s">
        <v>707</v>
      </c>
      <c r="B455" s="46" t="s">
        <v>708</v>
      </c>
      <c r="C455" s="52">
        <v>347358400</v>
      </c>
      <c r="D455" s="52">
        <v>336398300</v>
      </c>
      <c r="E455" s="52">
        <v>344900300</v>
      </c>
    </row>
    <row r="456" spans="1:5" s="19" customFormat="1" ht="42.75" customHeight="1" x14ac:dyDescent="0.3">
      <c r="A456" s="10" t="s">
        <v>709</v>
      </c>
      <c r="B456" s="6" t="s">
        <v>710</v>
      </c>
      <c r="C456" s="11">
        <f>SUM(C457)</f>
        <v>410748400</v>
      </c>
      <c r="D456" s="11">
        <f t="shared" ref="D456:E457" si="216">SUM(D457)</f>
        <v>1680211800</v>
      </c>
      <c r="E456" s="11">
        <f t="shared" si="216"/>
        <v>0</v>
      </c>
    </row>
    <row r="457" spans="1:5" s="19" customFormat="1" ht="45.75" customHeight="1" x14ac:dyDescent="0.3">
      <c r="A457" s="10" t="s">
        <v>711</v>
      </c>
      <c r="B457" s="6" t="s">
        <v>712</v>
      </c>
      <c r="C457" s="11">
        <f>SUM(C458)</f>
        <v>410748400</v>
      </c>
      <c r="D457" s="11">
        <f t="shared" si="216"/>
        <v>1680211800</v>
      </c>
      <c r="E457" s="11">
        <f t="shared" si="216"/>
        <v>0</v>
      </c>
    </row>
    <row r="458" spans="1:5" s="38" customFormat="1" ht="37.5" hidden="1" x14ac:dyDescent="0.3">
      <c r="A458" s="48" t="s">
        <v>713</v>
      </c>
      <c r="B458" s="46" t="s">
        <v>714</v>
      </c>
      <c r="C458" s="52">
        <v>410748400</v>
      </c>
      <c r="D458" s="52">
        <v>1680211800</v>
      </c>
      <c r="E458" s="52">
        <v>0</v>
      </c>
    </row>
    <row r="459" spans="1:5" s="41" customFormat="1" ht="56.25" hidden="1" x14ac:dyDescent="0.3">
      <c r="A459" s="10" t="s">
        <v>715</v>
      </c>
      <c r="B459" s="6" t="s">
        <v>716</v>
      </c>
      <c r="C459" s="11">
        <f t="shared" ref="C459:E459" si="217">SUM(C460)</f>
        <v>0</v>
      </c>
      <c r="D459" s="11">
        <f t="shared" si="217"/>
        <v>0</v>
      </c>
      <c r="E459" s="11">
        <f t="shared" si="217"/>
        <v>0</v>
      </c>
    </row>
    <row r="460" spans="1:5" s="41" customFormat="1" ht="56.25" hidden="1" x14ac:dyDescent="0.3">
      <c r="A460" s="10" t="s">
        <v>717</v>
      </c>
      <c r="B460" s="6" t="s">
        <v>718</v>
      </c>
      <c r="C460" s="11">
        <f>SUM(C461:C461)</f>
        <v>0</v>
      </c>
      <c r="D460" s="11">
        <f t="shared" ref="D460:E460" si="218">SUM(D461:D461)</f>
        <v>0</v>
      </c>
      <c r="E460" s="11">
        <f t="shared" si="218"/>
        <v>0</v>
      </c>
    </row>
    <row r="461" spans="1:5" s="38" customFormat="1" hidden="1" x14ac:dyDescent="0.3">
      <c r="A461" s="48" t="s">
        <v>719</v>
      </c>
      <c r="B461" s="46" t="s">
        <v>720</v>
      </c>
      <c r="C461" s="52">
        <v>0</v>
      </c>
      <c r="D461" s="52">
        <v>0</v>
      </c>
      <c r="E461" s="52">
        <v>0</v>
      </c>
    </row>
    <row r="462" spans="1:5" s="19" customFormat="1" ht="24" customHeight="1" x14ac:dyDescent="0.3">
      <c r="A462" s="10" t="s">
        <v>721</v>
      </c>
      <c r="B462" s="44" t="s">
        <v>722</v>
      </c>
      <c r="C462" s="11">
        <f>SUM(C463)</f>
        <v>43522100</v>
      </c>
      <c r="D462" s="11">
        <f t="shared" ref="D462:E463" si="219">SUM(D463)</f>
        <v>0</v>
      </c>
      <c r="E462" s="11">
        <f t="shared" si="219"/>
        <v>0</v>
      </c>
    </row>
    <row r="463" spans="1:5" s="19" customFormat="1" ht="29.25" customHeight="1" x14ac:dyDescent="0.3">
      <c r="A463" s="10" t="s">
        <v>723</v>
      </c>
      <c r="B463" s="44" t="s">
        <v>724</v>
      </c>
      <c r="C463" s="11">
        <f>SUM(C464)</f>
        <v>43522100</v>
      </c>
      <c r="D463" s="11">
        <f t="shared" si="219"/>
        <v>0</v>
      </c>
      <c r="E463" s="11">
        <f t="shared" si="219"/>
        <v>0</v>
      </c>
    </row>
    <row r="464" spans="1:5" s="38" customFormat="1" ht="37.5" hidden="1" x14ac:dyDescent="0.3">
      <c r="A464" s="48" t="s">
        <v>725</v>
      </c>
      <c r="B464" s="46" t="s">
        <v>726</v>
      </c>
      <c r="C464" s="52">
        <v>43522100</v>
      </c>
      <c r="D464" s="52">
        <v>0</v>
      </c>
      <c r="E464" s="52">
        <v>0</v>
      </c>
    </row>
    <row r="465" spans="1:5" s="41" customFormat="1" ht="37.5" hidden="1" x14ac:dyDescent="0.3">
      <c r="A465" s="10" t="s">
        <v>727</v>
      </c>
      <c r="B465" s="44" t="s">
        <v>728</v>
      </c>
      <c r="C465" s="11">
        <f>SUM(C466)</f>
        <v>0</v>
      </c>
      <c r="D465" s="11">
        <f t="shared" ref="D465:E466" si="220">SUM(D466)</f>
        <v>0</v>
      </c>
      <c r="E465" s="11">
        <f t="shared" si="220"/>
        <v>0</v>
      </c>
    </row>
    <row r="466" spans="1:5" s="41" customFormat="1" ht="37.5" hidden="1" x14ac:dyDescent="0.3">
      <c r="A466" s="10" t="s">
        <v>729</v>
      </c>
      <c r="B466" s="44" t="s">
        <v>730</v>
      </c>
      <c r="C466" s="11">
        <f>SUM(C467)</f>
        <v>0</v>
      </c>
      <c r="D466" s="11">
        <f t="shared" si="220"/>
        <v>0</v>
      </c>
      <c r="E466" s="11">
        <f t="shared" si="220"/>
        <v>0</v>
      </c>
    </row>
    <row r="467" spans="1:5" s="38" customFormat="1" ht="37.5" hidden="1" x14ac:dyDescent="0.3">
      <c r="A467" s="48" t="s">
        <v>731</v>
      </c>
      <c r="B467" s="46" t="s">
        <v>732</v>
      </c>
      <c r="C467" s="50">
        <v>0</v>
      </c>
      <c r="D467" s="50">
        <v>0</v>
      </c>
      <c r="E467" s="50">
        <v>0</v>
      </c>
    </row>
    <row r="468" spans="1:5" s="41" customFormat="1" ht="26.25" customHeight="1" x14ac:dyDescent="0.3">
      <c r="A468" s="10" t="s">
        <v>733</v>
      </c>
      <c r="B468" s="44" t="s">
        <v>734</v>
      </c>
      <c r="C468" s="11">
        <f t="shared" ref="C468:E468" si="221">SUM(C469)</f>
        <v>5768200</v>
      </c>
      <c r="D468" s="11">
        <f t="shared" si="221"/>
        <v>6961300</v>
      </c>
      <c r="E468" s="11">
        <f t="shared" si="221"/>
        <v>6934600</v>
      </c>
    </row>
    <row r="469" spans="1:5" s="41" customFormat="1" ht="39.75" customHeight="1" x14ac:dyDescent="0.3">
      <c r="A469" s="10" t="s">
        <v>735</v>
      </c>
      <c r="B469" s="44" t="s">
        <v>736</v>
      </c>
      <c r="C469" s="11">
        <f t="shared" ref="C469:E469" si="222">C470</f>
        <v>5768200</v>
      </c>
      <c r="D469" s="11">
        <f t="shared" si="222"/>
        <v>6961300</v>
      </c>
      <c r="E469" s="11">
        <f t="shared" si="222"/>
        <v>6934600</v>
      </c>
    </row>
    <row r="470" spans="1:5" s="38" customFormat="1" hidden="1" x14ac:dyDescent="0.3">
      <c r="A470" s="48" t="s">
        <v>737</v>
      </c>
      <c r="B470" s="46" t="s">
        <v>738</v>
      </c>
      <c r="C470" s="52">
        <v>5768200</v>
      </c>
      <c r="D470" s="52">
        <v>6961300</v>
      </c>
      <c r="E470" s="52">
        <v>6934600</v>
      </c>
    </row>
    <row r="471" spans="1:5" ht="27" customHeight="1" x14ac:dyDescent="0.3">
      <c r="A471" s="10" t="s">
        <v>739</v>
      </c>
      <c r="B471" s="6" t="s">
        <v>740</v>
      </c>
      <c r="C471" s="39">
        <f>SUM(C472)</f>
        <v>9125000</v>
      </c>
      <c r="D471" s="39">
        <f t="shared" ref="D471:E472" si="223">SUM(D472)</f>
        <v>15672800</v>
      </c>
      <c r="E471" s="39">
        <f t="shared" si="223"/>
        <v>0</v>
      </c>
    </row>
    <row r="472" spans="1:5" ht="28.5" customHeight="1" x14ac:dyDescent="0.3">
      <c r="A472" s="10" t="s">
        <v>741</v>
      </c>
      <c r="B472" s="6" t="s">
        <v>742</v>
      </c>
      <c r="C472" s="39">
        <f>SUM(C473)</f>
        <v>9125000</v>
      </c>
      <c r="D472" s="39">
        <f t="shared" si="223"/>
        <v>15672800</v>
      </c>
      <c r="E472" s="39">
        <f t="shared" si="223"/>
        <v>0</v>
      </c>
    </row>
    <row r="473" spans="1:5" s="38" customFormat="1" ht="37.5" hidden="1" x14ac:dyDescent="0.3">
      <c r="A473" s="48" t="s">
        <v>743</v>
      </c>
      <c r="B473" s="46" t="s">
        <v>744</v>
      </c>
      <c r="C473" s="52">
        <v>9125000</v>
      </c>
      <c r="D473" s="52">
        <v>15672800</v>
      </c>
      <c r="E473" s="52">
        <v>0</v>
      </c>
    </row>
    <row r="474" spans="1:5" s="41" customFormat="1" ht="42" customHeight="1" x14ac:dyDescent="0.3">
      <c r="A474" s="10" t="s">
        <v>745</v>
      </c>
      <c r="B474" s="44" t="s">
        <v>746</v>
      </c>
      <c r="C474" s="11">
        <f t="shared" ref="C474:E475" si="224">SUM(C475)</f>
        <v>1097600</v>
      </c>
      <c r="D474" s="11">
        <f t="shared" si="224"/>
        <v>1097600</v>
      </c>
      <c r="E474" s="11">
        <f t="shared" si="224"/>
        <v>1097600</v>
      </c>
    </row>
    <row r="475" spans="1:5" s="41" customFormat="1" ht="42" customHeight="1" x14ac:dyDescent="0.3">
      <c r="A475" s="10" t="s">
        <v>747</v>
      </c>
      <c r="B475" s="44" t="s">
        <v>748</v>
      </c>
      <c r="C475" s="11">
        <f t="shared" si="224"/>
        <v>1097600</v>
      </c>
      <c r="D475" s="11">
        <f t="shared" si="224"/>
        <v>1097600</v>
      </c>
      <c r="E475" s="11">
        <f t="shared" si="224"/>
        <v>1097600</v>
      </c>
    </row>
    <row r="476" spans="1:5" s="38" customFormat="1" ht="37.5" hidden="1" x14ac:dyDescent="0.3">
      <c r="A476" s="48" t="s">
        <v>749</v>
      </c>
      <c r="B476" s="46" t="s">
        <v>750</v>
      </c>
      <c r="C476" s="52">
        <v>1097600</v>
      </c>
      <c r="D476" s="52">
        <v>1097600</v>
      </c>
      <c r="E476" s="52">
        <v>1097600</v>
      </c>
    </row>
    <row r="477" spans="1:5" s="41" customFormat="1" ht="25.5" customHeight="1" x14ac:dyDescent="0.3">
      <c r="A477" s="10" t="s">
        <v>751</v>
      </c>
      <c r="B477" s="6" t="s">
        <v>752</v>
      </c>
      <c r="C477" s="11">
        <f t="shared" ref="C477:E477" si="225">SUM(C478)</f>
        <v>32386390</v>
      </c>
      <c r="D477" s="11">
        <f t="shared" si="225"/>
        <v>10319180.5</v>
      </c>
      <c r="E477" s="11">
        <f t="shared" si="225"/>
        <v>6045083.5</v>
      </c>
    </row>
    <row r="478" spans="1:5" s="41" customFormat="1" ht="24" customHeight="1" x14ac:dyDescent="0.3">
      <c r="A478" s="10" t="s">
        <v>753</v>
      </c>
      <c r="B478" s="6" t="s">
        <v>754</v>
      </c>
      <c r="C478" s="11">
        <f>SUM(C479:C481)</f>
        <v>32386390</v>
      </c>
      <c r="D478" s="11">
        <f t="shared" ref="D478:E478" si="226">SUM(D479:D481)</f>
        <v>10319180.5</v>
      </c>
      <c r="E478" s="11">
        <f t="shared" si="226"/>
        <v>6045083.5</v>
      </c>
    </row>
    <row r="479" spans="1:5" s="38" customFormat="1" ht="75" hidden="1" customHeight="1" x14ac:dyDescent="0.3">
      <c r="A479" s="48" t="s">
        <v>906</v>
      </c>
      <c r="B479" s="46" t="s">
        <v>908</v>
      </c>
      <c r="C479" s="50">
        <v>24816490</v>
      </c>
      <c r="D479" s="50">
        <v>10319180.5</v>
      </c>
      <c r="E479" s="50">
        <v>0</v>
      </c>
    </row>
    <row r="480" spans="1:5" s="38" customFormat="1" ht="74.25" hidden="1" customHeight="1" x14ac:dyDescent="0.3">
      <c r="A480" s="48" t="s">
        <v>907</v>
      </c>
      <c r="B480" s="46" t="s">
        <v>891</v>
      </c>
      <c r="C480" s="50">
        <v>6569900</v>
      </c>
      <c r="D480" s="50">
        <v>0</v>
      </c>
      <c r="E480" s="50">
        <v>6045083.5</v>
      </c>
    </row>
    <row r="481" spans="1:46" s="38" customFormat="1" ht="74.25" hidden="1" customHeight="1" x14ac:dyDescent="0.3">
      <c r="A481" s="124" t="s">
        <v>955</v>
      </c>
      <c r="B481" s="46" t="s">
        <v>908</v>
      </c>
      <c r="C481" s="50">
        <v>1000000</v>
      </c>
      <c r="D481" s="50">
        <v>0</v>
      </c>
      <c r="E481" s="50">
        <v>0</v>
      </c>
    </row>
    <row r="482" spans="1:46" s="41" customFormat="1" ht="81.75" hidden="1" customHeight="1" x14ac:dyDescent="0.3">
      <c r="A482" s="43" t="s">
        <v>755</v>
      </c>
      <c r="B482" s="44" t="s">
        <v>756</v>
      </c>
      <c r="C482" s="11">
        <f t="shared" ref="C482:E482" si="227">SUM(C483)</f>
        <v>0</v>
      </c>
      <c r="D482" s="11">
        <f t="shared" si="227"/>
        <v>0</v>
      </c>
      <c r="E482" s="11">
        <f t="shared" si="227"/>
        <v>0</v>
      </c>
    </row>
    <row r="483" spans="1:46" s="41" customFormat="1" ht="48" hidden="1" customHeight="1" x14ac:dyDescent="0.3">
      <c r="A483" s="43" t="s">
        <v>757</v>
      </c>
      <c r="B483" s="44" t="s">
        <v>758</v>
      </c>
      <c r="C483" s="11">
        <f>SUM(C484:C485)</f>
        <v>0</v>
      </c>
      <c r="D483" s="11">
        <f t="shared" ref="D483:E483" si="228">SUM(D484:D485)</f>
        <v>0</v>
      </c>
      <c r="E483" s="11">
        <f t="shared" si="228"/>
        <v>0</v>
      </c>
    </row>
    <row r="484" spans="1:46" s="41" customFormat="1" ht="69.75" hidden="1" customHeight="1" x14ac:dyDescent="0.3">
      <c r="A484" s="45" t="s">
        <v>759</v>
      </c>
      <c r="B484" s="51" t="s">
        <v>760</v>
      </c>
      <c r="C484" s="52">
        <v>0</v>
      </c>
      <c r="D484" s="52">
        <v>0</v>
      </c>
      <c r="E484" s="52">
        <v>0</v>
      </c>
    </row>
    <row r="485" spans="1:46" s="38" customFormat="1" ht="47.25" hidden="1" customHeight="1" x14ac:dyDescent="0.3">
      <c r="A485" s="48" t="s">
        <v>761</v>
      </c>
      <c r="B485" s="46" t="s">
        <v>762</v>
      </c>
      <c r="C485" s="50">
        <v>0</v>
      </c>
      <c r="D485" s="50">
        <v>0</v>
      </c>
      <c r="E485" s="50">
        <v>0</v>
      </c>
    </row>
    <row r="486" spans="1:46" s="41" customFormat="1" ht="30" customHeight="1" x14ac:dyDescent="0.3">
      <c r="A486" s="10" t="s">
        <v>763</v>
      </c>
      <c r="B486" s="6" t="s">
        <v>764</v>
      </c>
      <c r="C486" s="11">
        <f t="shared" ref="C486:E487" si="229">SUM(C487)</f>
        <v>360906500</v>
      </c>
      <c r="D486" s="11">
        <f t="shared" si="229"/>
        <v>307429200</v>
      </c>
      <c r="E486" s="11">
        <f t="shared" si="229"/>
        <v>341588000</v>
      </c>
    </row>
    <row r="487" spans="1:46" s="41" customFormat="1" ht="37.5" x14ac:dyDescent="0.3">
      <c r="A487" s="10" t="s">
        <v>765</v>
      </c>
      <c r="B487" s="6" t="s">
        <v>766</v>
      </c>
      <c r="C487" s="11">
        <f>SUM(C488)</f>
        <v>360906500</v>
      </c>
      <c r="D487" s="11">
        <f t="shared" si="229"/>
        <v>307429200</v>
      </c>
      <c r="E487" s="11">
        <f t="shared" si="229"/>
        <v>341588000</v>
      </c>
    </row>
    <row r="488" spans="1:46" s="41" customFormat="1" hidden="1" x14ac:dyDescent="0.3">
      <c r="A488" s="48" t="s">
        <v>767</v>
      </c>
      <c r="B488" s="46" t="s">
        <v>768</v>
      </c>
      <c r="C488" s="52">
        <v>360906500</v>
      </c>
      <c r="D488" s="52">
        <v>307429200</v>
      </c>
      <c r="E488" s="118">
        <v>341588000</v>
      </c>
    </row>
    <row r="489" spans="1:46" s="41" customFormat="1" x14ac:dyDescent="0.3">
      <c r="A489" s="69" t="s">
        <v>944</v>
      </c>
      <c r="B489" s="70" t="s">
        <v>945</v>
      </c>
      <c r="C489" s="71">
        <f>C490</f>
        <v>7830000</v>
      </c>
      <c r="D489" s="117">
        <v>0</v>
      </c>
      <c r="E489" s="120">
        <v>0</v>
      </c>
      <c r="G489" s="86"/>
      <c r="H489" s="88"/>
      <c r="J489" s="86"/>
      <c r="K489" s="86"/>
      <c r="M489" s="86"/>
      <c r="O489" s="86"/>
      <c r="S489" s="107"/>
      <c r="T489" s="106"/>
      <c r="V489" s="106"/>
      <c r="Z489" s="106"/>
      <c r="AD489" s="86"/>
      <c r="AH489" s="107"/>
      <c r="AI489" s="107"/>
      <c r="AJ489" s="106"/>
      <c r="AK489" s="116"/>
      <c r="AR489" s="86"/>
      <c r="AT489" s="106"/>
    </row>
    <row r="490" spans="1:46" s="75" customFormat="1" x14ac:dyDescent="0.3">
      <c r="A490" s="72" t="s">
        <v>942</v>
      </c>
      <c r="B490" s="73" t="s">
        <v>943</v>
      </c>
      <c r="C490" s="74">
        <f>C491</f>
        <v>7830000</v>
      </c>
      <c r="D490" s="82">
        <v>0</v>
      </c>
      <c r="E490" s="121">
        <v>0</v>
      </c>
      <c r="F490" s="85"/>
      <c r="G490" s="85"/>
      <c r="H490" s="83"/>
      <c r="I490" s="83"/>
      <c r="J490" s="85"/>
      <c r="K490" s="85"/>
      <c r="L490" s="83"/>
      <c r="M490" s="85"/>
      <c r="N490" s="83"/>
      <c r="O490" s="85"/>
      <c r="P490" s="83"/>
      <c r="Q490" s="84"/>
      <c r="R490" s="101"/>
      <c r="S490" s="101"/>
      <c r="T490" s="83"/>
      <c r="U490" s="84"/>
      <c r="V490" s="83"/>
      <c r="W490" s="83"/>
      <c r="X490" s="95"/>
      <c r="Y490" s="101"/>
      <c r="Z490" s="101"/>
      <c r="AA490" s="83"/>
      <c r="AB490" s="83"/>
      <c r="AC490" s="84"/>
      <c r="AD490" s="83"/>
      <c r="AE490" s="85"/>
      <c r="AF490" s="84"/>
      <c r="AG490" s="101"/>
      <c r="AH490" s="101"/>
      <c r="AI490" s="101"/>
      <c r="AJ490" s="83"/>
      <c r="AK490" s="85"/>
      <c r="AL490" s="83"/>
      <c r="AM490" s="83"/>
      <c r="AN490" s="84"/>
      <c r="AO490" s="83"/>
      <c r="AP490" s="101"/>
      <c r="AQ490" s="83"/>
      <c r="AR490" s="85"/>
      <c r="AS490" s="84"/>
      <c r="AT490" s="83"/>
    </row>
    <row r="491" spans="1:46" s="75" customFormat="1" hidden="1" x14ac:dyDescent="0.3">
      <c r="A491" s="77" t="s">
        <v>946</v>
      </c>
      <c r="B491" s="78" t="s">
        <v>947</v>
      </c>
      <c r="C491" s="79">
        <v>7830000</v>
      </c>
      <c r="D491" s="90">
        <v>0</v>
      </c>
      <c r="E491" s="122">
        <v>0</v>
      </c>
      <c r="F491" s="95"/>
      <c r="G491" s="95"/>
      <c r="H491" s="94"/>
      <c r="I491" s="94"/>
      <c r="J491" s="95"/>
      <c r="K491" s="95"/>
      <c r="L491" s="94"/>
      <c r="M491" s="95"/>
      <c r="N491" s="94"/>
      <c r="O491" s="95"/>
      <c r="P491" s="94"/>
      <c r="Q491" s="96"/>
      <c r="R491" s="102"/>
      <c r="S491" s="102"/>
      <c r="T491" s="94"/>
      <c r="U491" s="96"/>
      <c r="V491" s="94"/>
      <c r="W491" s="94"/>
      <c r="X491" s="87"/>
      <c r="Y491" s="97"/>
      <c r="Z491" s="104"/>
      <c r="AA491" s="89"/>
      <c r="AB491" s="89"/>
      <c r="AC491" s="97"/>
      <c r="AD491" s="89"/>
      <c r="AE491" s="87"/>
      <c r="AG491" s="104"/>
      <c r="AH491" s="104"/>
      <c r="AI491" s="104"/>
      <c r="AJ491" s="89"/>
      <c r="AK491" s="87"/>
      <c r="AL491" s="89"/>
      <c r="AM491" s="89"/>
      <c r="AO491" s="89"/>
      <c r="AP491" s="104"/>
      <c r="AQ491" s="89"/>
      <c r="AR491" s="87"/>
      <c r="AT491" s="89"/>
    </row>
    <row r="492" spans="1:46" s="75" customFormat="1" x14ac:dyDescent="0.3">
      <c r="A492" s="72" t="s">
        <v>948</v>
      </c>
      <c r="B492" s="73" t="s">
        <v>951</v>
      </c>
      <c r="C492" s="74">
        <v>0</v>
      </c>
      <c r="D492" s="82">
        <v>0</v>
      </c>
      <c r="E492" s="121">
        <f>E494</f>
        <v>89100000</v>
      </c>
      <c r="F492" s="92"/>
      <c r="G492" s="92"/>
      <c r="H492" s="91"/>
      <c r="I492" s="91"/>
      <c r="J492" s="92"/>
      <c r="K492" s="92"/>
      <c r="L492" s="91"/>
      <c r="M492" s="92"/>
      <c r="N492" s="91"/>
      <c r="O492" s="92"/>
      <c r="P492" s="91"/>
      <c r="Q492" s="93"/>
      <c r="R492" s="103"/>
      <c r="S492" s="103"/>
      <c r="T492" s="91"/>
      <c r="U492" s="93"/>
      <c r="V492" s="91"/>
      <c r="W492" s="91"/>
      <c r="X492" s="83"/>
      <c r="Y492" s="84"/>
      <c r="Z492" s="101"/>
      <c r="AA492" s="83"/>
      <c r="AB492" s="83"/>
      <c r="AC492" s="84"/>
      <c r="AD492" s="83"/>
      <c r="AE492" s="85"/>
      <c r="AF492" s="84"/>
      <c r="AG492" s="101"/>
      <c r="AH492" s="102"/>
      <c r="AI492" s="104"/>
      <c r="AJ492" s="89"/>
      <c r="AK492" s="87"/>
      <c r="AL492" s="89"/>
      <c r="AM492" s="89"/>
      <c r="AO492" s="89"/>
      <c r="AP492" s="104"/>
      <c r="AQ492" s="89"/>
      <c r="AR492" s="87"/>
      <c r="AT492" s="89"/>
    </row>
    <row r="493" spans="1:46" s="75" customFormat="1" ht="37.5" x14ac:dyDescent="0.3">
      <c r="A493" s="72" t="s">
        <v>949</v>
      </c>
      <c r="B493" s="73" t="s">
        <v>952</v>
      </c>
      <c r="C493" s="74">
        <v>0</v>
      </c>
      <c r="D493" s="82">
        <v>0</v>
      </c>
      <c r="E493" s="123">
        <f>E494</f>
        <v>89100000</v>
      </c>
      <c r="F493" s="92"/>
      <c r="G493" s="92"/>
      <c r="H493" s="91"/>
      <c r="I493" s="91"/>
      <c r="J493" s="92"/>
      <c r="K493" s="92"/>
      <c r="L493" s="91"/>
      <c r="M493" s="92"/>
      <c r="N493" s="91"/>
      <c r="O493" s="92"/>
      <c r="P493" s="91"/>
      <c r="Q493" s="93"/>
      <c r="R493" s="103"/>
      <c r="S493" s="103"/>
      <c r="T493" s="91"/>
      <c r="U493" s="93"/>
      <c r="V493" s="91"/>
      <c r="W493" s="91"/>
      <c r="X493" s="91"/>
      <c r="Y493" s="93"/>
      <c r="Z493" s="103"/>
      <c r="AA493" s="91"/>
      <c r="AB493" s="91"/>
      <c r="AC493" s="93"/>
      <c r="AD493" s="91"/>
      <c r="AE493" s="92"/>
      <c r="AF493" s="93"/>
      <c r="AG493" s="103"/>
      <c r="AH493" s="101"/>
      <c r="AI493" s="101"/>
      <c r="AJ493" s="83"/>
      <c r="AK493" s="85"/>
      <c r="AL493" s="83"/>
      <c r="AM493" s="83"/>
      <c r="AN493" s="84"/>
      <c r="AO493" s="83"/>
      <c r="AP493" s="101"/>
      <c r="AQ493" s="83"/>
      <c r="AR493" s="83"/>
      <c r="AS493" s="84"/>
      <c r="AT493" s="83"/>
    </row>
    <row r="494" spans="1:46" s="75" customFormat="1" hidden="1" x14ac:dyDescent="0.3">
      <c r="A494" s="77" t="s">
        <v>950</v>
      </c>
      <c r="B494" s="78" t="s">
        <v>953</v>
      </c>
      <c r="C494" s="79">
        <v>0</v>
      </c>
      <c r="D494" s="79">
        <v>0</v>
      </c>
      <c r="E494" s="119">
        <v>89100000</v>
      </c>
      <c r="F494" s="80"/>
      <c r="G494" s="87"/>
      <c r="H494" s="89"/>
      <c r="I494" s="89"/>
      <c r="J494" s="87"/>
      <c r="K494" s="87"/>
      <c r="L494" s="89"/>
      <c r="M494" s="87"/>
      <c r="N494" s="89"/>
      <c r="O494" s="87"/>
      <c r="P494" s="89"/>
      <c r="R494" s="104"/>
      <c r="S494" s="104"/>
      <c r="T494" s="89"/>
      <c r="V494" s="89"/>
      <c r="W494" s="89"/>
      <c r="X494" s="89"/>
      <c r="Y494" s="97"/>
      <c r="Z494" s="104"/>
      <c r="AA494" s="89"/>
      <c r="AB494" s="89"/>
      <c r="AC494" s="97"/>
      <c r="AD494" s="89"/>
      <c r="AE494" s="87"/>
      <c r="AG494" s="104"/>
      <c r="AH494" s="104"/>
      <c r="AI494" s="104"/>
      <c r="AJ494" s="104"/>
      <c r="AK494" s="87"/>
      <c r="AL494" s="89"/>
      <c r="AM494" s="89"/>
      <c r="AO494" s="89"/>
      <c r="AP494" s="104"/>
      <c r="AQ494" s="89"/>
      <c r="AR494" s="87"/>
      <c r="AT494" s="89"/>
    </row>
    <row r="495" spans="1:46" s="41" customFormat="1" ht="23.25" customHeight="1" x14ac:dyDescent="0.3">
      <c r="A495" s="43" t="s">
        <v>769</v>
      </c>
      <c r="B495" s="44" t="s">
        <v>770</v>
      </c>
      <c r="C495" s="11">
        <f t="shared" ref="C495:E495" si="230">SUM(C496)</f>
        <v>2419298700</v>
      </c>
      <c r="D495" s="11">
        <f t="shared" si="230"/>
        <v>1228455600</v>
      </c>
      <c r="E495" s="11">
        <f t="shared" si="230"/>
        <v>1925911000</v>
      </c>
      <c r="F495" s="81"/>
      <c r="G495" s="86"/>
      <c r="H495" s="88"/>
      <c r="I495" s="88"/>
      <c r="J495" s="86"/>
      <c r="K495" s="86"/>
      <c r="L495" s="88"/>
      <c r="M495" s="86"/>
      <c r="N495" s="88"/>
      <c r="O495" s="86"/>
      <c r="P495" s="88"/>
      <c r="R495" s="105"/>
      <c r="S495" s="105"/>
      <c r="T495" s="88"/>
      <c r="V495" s="88"/>
      <c r="W495" s="88"/>
      <c r="X495" s="88"/>
      <c r="Y495" s="109"/>
      <c r="Z495" s="105"/>
      <c r="AA495" s="88"/>
      <c r="AB495" s="88"/>
      <c r="AC495" s="109"/>
      <c r="AD495" s="88"/>
      <c r="AE495" s="86"/>
      <c r="AG495" s="105"/>
      <c r="AH495" s="108"/>
      <c r="AI495" s="108"/>
      <c r="AJ495" s="105"/>
      <c r="AK495" s="86"/>
      <c r="AL495" s="88"/>
      <c r="AM495" s="88"/>
      <c r="AO495" s="100"/>
      <c r="AP495" s="108"/>
      <c r="AQ495" s="100"/>
      <c r="AR495" s="86"/>
      <c r="AT495" s="88"/>
    </row>
    <row r="496" spans="1:46" s="41" customFormat="1" ht="27.75" customHeight="1" x14ac:dyDescent="0.3">
      <c r="A496" s="43" t="s">
        <v>771</v>
      </c>
      <c r="B496" s="44" t="s">
        <v>772</v>
      </c>
      <c r="C496" s="11">
        <f>SUM(C497:C508)</f>
        <v>2419298700</v>
      </c>
      <c r="D496" s="11">
        <f t="shared" ref="D496" si="231">SUM(D497:D508)</f>
        <v>1228455600</v>
      </c>
      <c r="E496" s="11">
        <f>SUM(E497:E508)</f>
        <v>1925911000</v>
      </c>
      <c r="K496" s="86"/>
      <c r="L496" s="88"/>
      <c r="M496" s="86"/>
      <c r="O496" s="86"/>
      <c r="P496" s="88"/>
      <c r="R496" s="105"/>
      <c r="S496" s="108"/>
      <c r="T496" s="88"/>
      <c r="V496" s="100"/>
      <c r="W496" s="100"/>
      <c r="Z496" s="108"/>
      <c r="AA496" s="88"/>
      <c r="AB496" s="100"/>
      <c r="AC496" s="111"/>
      <c r="AD496" s="105"/>
      <c r="AE496" s="86"/>
      <c r="AG496" s="100"/>
      <c r="AJ496" s="105"/>
      <c r="AK496" s="86"/>
      <c r="AR496" s="86"/>
      <c r="AT496" s="100"/>
    </row>
    <row r="497" spans="1:37" s="41" customFormat="1" ht="37.5" hidden="1" customHeight="1" x14ac:dyDescent="0.3">
      <c r="A497" s="48" t="s">
        <v>773</v>
      </c>
      <c r="B497" s="46" t="s">
        <v>774</v>
      </c>
      <c r="C497" s="52">
        <v>48842300</v>
      </c>
      <c r="D497" s="52">
        <v>48842300</v>
      </c>
      <c r="E497" s="52">
        <v>48842300</v>
      </c>
      <c r="R497" s="88"/>
      <c r="T497" s="88"/>
      <c r="AA497" s="88"/>
      <c r="AD497" s="105"/>
      <c r="AE497" s="86"/>
      <c r="AJ497" s="105"/>
      <c r="AK497" s="86"/>
    </row>
    <row r="498" spans="1:37" s="19" customFormat="1" ht="44.25" hidden="1" customHeight="1" x14ac:dyDescent="0.3">
      <c r="A498" s="62" t="s">
        <v>775</v>
      </c>
      <c r="B498" s="46" t="s">
        <v>776</v>
      </c>
      <c r="C498" s="47">
        <v>1000000000</v>
      </c>
      <c r="D498" s="47">
        <v>0</v>
      </c>
      <c r="E498" s="52">
        <v>0</v>
      </c>
      <c r="R498" s="98"/>
      <c r="T498" s="98"/>
      <c r="AA498" s="98"/>
      <c r="AD498" s="112"/>
      <c r="AE498" s="113"/>
      <c r="AJ498" s="112"/>
      <c r="AK498" s="113"/>
    </row>
    <row r="499" spans="1:37" s="41" customFormat="1" ht="44.25" hidden="1" customHeight="1" x14ac:dyDescent="0.3">
      <c r="A499" s="48" t="s">
        <v>777</v>
      </c>
      <c r="B499" s="46" t="s">
        <v>778</v>
      </c>
      <c r="C499" s="47">
        <v>1020000000</v>
      </c>
      <c r="D499" s="47">
        <v>1020000000</v>
      </c>
      <c r="E499" s="52">
        <v>1020000000</v>
      </c>
      <c r="R499" s="88"/>
      <c r="T499" s="88"/>
      <c r="AA499" s="88"/>
      <c r="AD499" s="105"/>
      <c r="AE499" s="86"/>
      <c r="AJ499" s="105"/>
      <c r="AK499" s="86"/>
    </row>
    <row r="500" spans="1:37" s="41" customFormat="1" ht="33" hidden="1" customHeight="1" x14ac:dyDescent="0.3">
      <c r="A500" s="48" t="s">
        <v>779</v>
      </c>
      <c r="B500" s="46" t="s">
        <v>778</v>
      </c>
      <c r="C500" s="52">
        <v>100000000</v>
      </c>
      <c r="D500" s="52">
        <v>100000000</v>
      </c>
      <c r="E500" s="52">
        <v>800000000</v>
      </c>
      <c r="R500" s="88"/>
      <c r="T500" s="88"/>
      <c r="AA500" s="88"/>
      <c r="AD500" s="105"/>
      <c r="AE500" s="86"/>
      <c r="AJ500" s="105"/>
      <c r="AK500" s="86"/>
    </row>
    <row r="501" spans="1:37" s="41" customFormat="1" ht="27.75" hidden="1" customHeight="1" x14ac:dyDescent="0.3">
      <c r="A501" s="48" t="s">
        <v>954</v>
      </c>
      <c r="B501" s="46" t="s">
        <v>781</v>
      </c>
      <c r="C501" s="52">
        <v>0</v>
      </c>
      <c r="D501" s="52">
        <v>0</v>
      </c>
      <c r="E501" s="52">
        <v>4274000</v>
      </c>
      <c r="R501" s="88"/>
      <c r="T501" s="88"/>
      <c r="AA501" s="88"/>
      <c r="AD501" s="105"/>
      <c r="AE501" s="86"/>
      <c r="AJ501" s="105"/>
      <c r="AK501" s="86"/>
    </row>
    <row r="502" spans="1:37" s="41" customFormat="1" ht="30.75" hidden="1" customHeight="1" x14ac:dyDescent="0.3">
      <c r="A502" s="48" t="s">
        <v>780</v>
      </c>
      <c r="B502" s="46" t="s">
        <v>781</v>
      </c>
      <c r="C502" s="52">
        <v>51738800</v>
      </c>
      <c r="D502" s="52">
        <v>56818600</v>
      </c>
      <c r="E502" s="52">
        <v>50000000</v>
      </c>
      <c r="R502" s="88"/>
      <c r="T502" s="88"/>
      <c r="AA502" s="88"/>
      <c r="AD502" s="105"/>
      <c r="AE502" s="86"/>
      <c r="AJ502" s="105"/>
      <c r="AK502" s="86"/>
    </row>
    <row r="503" spans="1:37" s="38" customFormat="1" ht="37.5" hidden="1" customHeight="1" x14ac:dyDescent="0.3">
      <c r="A503" s="48" t="s">
        <v>782</v>
      </c>
      <c r="B503" s="46" t="s">
        <v>783</v>
      </c>
      <c r="C503" s="52">
        <v>2714300</v>
      </c>
      <c r="D503" s="52">
        <v>2794700</v>
      </c>
      <c r="E503" s="52">
        <v>2794700</v>
      </c>
      <c r="R503" s="99"/>
      <c r="T503" s="99"/>
      <c r="AA503" s="99"/>
      <c r="AD503" s="114"/>
      <c r="AE503" s="115"/>
      <c r="AJ503" s="114"/>
      <c r="AK503" s="115"/>
    </row>
    <row r="504" spans="1:37" s="38" customFormat="1" ht="38.25" hidden="1" customHeight="1" x14ac:dyDescent="0.3">
      <c r="A504" s="48" t="s">
        <v>784</v>
      </c>
      <c r="B504" s="46" t="s">
        <v>776</v>
      </c>
      <c r="C504" s="52">
        <v>49209800</v>
      </c>
      <c r="D504" s="52">
        <v>0</v>
      </c>
      <c r="E504" s="52">
        <v>0</v>
      </c>
      <c r="R504" s="99"/>
      <c r="T504" s="99"/>
      <c r="AA504" s="99"/>
      <c r="AD504" s="114"/>
      <c r="AE504" s="115"/>
      <c r="AJ504" s="114"/>
      <c r="AK504" s="115"/>
    </row>
    <row r="505" spans="1:37" s="38" customFormat="1" ht="35.25" hidden="1" customHeight="1" x14ac:dyDescent="0.3">
      <c r="A505" s="48" t="s">
        <v>897</v>
      </c>
      <c r="B505" s="46" t="s">
        <v>774</v>
      </c>
      <c r="C505" s="52">
        <v>78000000</v>
      </c>
      <c r="D505" s="52">
        <v>0</v>
      </c>
      <c r="E505" s="52">
        <v>0</v>
      </c>
      <c r="R505" s="99"/>
      <c r="T505" s="99"/>
      <c r="AA505" s="99"/>
      <c r="AD505" s="114"/>
      <c r="AE505" s="115"/>
      <c r="AJ505" s="114"/>
      <c r="AK505" s="115"/>
    </row>
    <row r="506" spans="1:37" s="38" customFormat="1" ht="40.5" hidden="1" customHeight="1" x14ac:dyDescent="0.3">
      <c r="A506" s="48" t="s">
        <v>892</v>
      </c>
      <c r="B506" s="46" t="s">
        <v>774</v>
      </c>
      <c r="C506" s="52">
        <v>64192700</v>
      </c>
      <c r="D506" s="52">
        <v>0</v>
      </c>
      <c r="E506" s="52">
        <v>0</v>
      </c>
      <c r="R506" s="99"/>
      <c r="T506" s="99"/>
      <c r="AA506" s="99"/>
      <c r="AD506" s="114"/>
      <c r="AE506" s="115"/>
      <c r="AJ506" s="114"/>
      <c r="AK506" s="115"/>
    </row>
    <row r="507" spans="1:37" s="38" customFormat="1" ht="29.25" hidden="1" customHeight="1" x14ac:dyDescent="0.3">
      <c r="A507" s="48" t="s">
        <v>893</v>
      </c>
      <c r="B507" s="46" t="s">
        <v>774</v>
      </c>
      <c r="C507" s="52">
        <v>1986200</v>
      </c>
      <c r="D507" s="52">
        <v>0</v>
      </c>
      <c r="E507" s="52">
        <v>0</v>
      </c>
      <c r="R507" s="99"/>
      <c r="T507" s="99"/>
      <c r="AA507" s="99"/>
      <c r="AD507" s="114"/>
      <c r="AE507" s="115"/>
      <c r="AJ507" s="114"/>
      <c r="AK507" s="115"/>
    </row>
    <row r="508" spans="1:37" s="38" customFormat="1" ht="37.5" hidden="1" customHeight="1" x14ac:dyDescent="0.3">
      <c r="A508" s="48" t="s">
        <v>894</v>
      </c>
      <c r="B508" s="46" t="s">
        <v>776</v>
      </c>
      <c r="C508" s="52">
        <v>2614600</v>
      </c>
      <c r="D508" s="52">
        <v>0</v>
      </c>
      <c r="E508" s="52">
        <v>0</v>
      </c>
      <c r="R508" s="99"/>
      <c r="T508" s="99"/>
      <c r="AA508" s="99"/>
      <c r="AD508" s="114"/>
      <c r="AE508" s="115"/>
      <c r="AJ508" s="114"/>
      <c r="AK508" s="115"/>
    </row>
    <row r="509" spans="1:37" s="41" customFormat="1" ht="27" customHeight="1" x14ac:dyDescent="0.3">
      <c r="A509" s="43" t="s">
        <v>785</v>
      </c>
      <c r="B509" s="44" t="s">
        <v>786</v>
      </c>
      <c r="C509" s="11">
        <f>SUM(C510,C524,C527,C530,C533,C536,C539,C542)</f>
        <v>4808603000</v>
      </c>
      <c r="D509" s="11">
        <f>SUM(D510,D524,D527,D530,D533,D536,D539,D542)</f>
        <v>4811253900</v>
      </c>
      <c r="E509" s="11">
        <f>SUM(E510,E524,E527,E530,E533,E536,E539,E542)</f>
        <v>4811216900</v>
      </c>
      <c r="R509" s="100"/>
      <c r="T509" s="100"/>
      <c r="AA509" s="100"/>
      <c r="AD509" s="108"/>
      <c r="AE509" s="110"/>
      <c r="AJ509" s="108"/>
      <c r="AK509" s="110"/>
    </row>
    <row r="510" spans="1:37" s="41" customFormat="1" ht="37.5" x14ac:dyDescent="0.3">
      <c r="A510" s="43" t="s">
        <v>787</v>
      </c>
      <c r="B510" s="44" t="s">
        <v>788</v>
      </c>
      <c r="C510" s="11">
        <f t="shared" ref="C510:E510" si="232">SUM(C511)</f>
        <v>4679659600</v>
      </c>
      <c r="D510" s="11">
        <f t="shared" si="232"/>
        <v>4662430000</v>
      </c>
      <c r="E510" s="11">
        <f t="shared" si="232"/>
        <v>4662420000</v>
      </c>
    </row>
    <row r="511" spans="1:37" s="41" customFormat="1" ht="37.5" x14ac:dyDescent="0.3">
      <c r="A511" s="43" t="s">
        <v>789</v>
      </c>
      <c r="B511" s="44" t="s">
        <v>790</v>
      </c>
      <c r="C511" s="11">
        <f>SUM(C512:C523)</f>
        <v>4679659600</v>
      </c>
      <c r="D511" s="11">
        <f t="shared" ref="D511:E511" si="233">SUM(D512:D523)</f>
        <v>4662430000</v>
      </c>
      <c r="E511" s="11">
        <f t="shared" si="233"/>
        <v>4662420000</v>
      </c>
    </row>
    <row r="512" spans="1:37" s="41" customFormat="1" ht="23.25" hidden="1" customHeight="1" x14ac:dyDescent="0.3">
      <c r="A512" s="48" t="s">
        <v>910</v>
      </c>
      <c r="B512" s="46" t="s">
        <v>791</v>
      </c>
      <c r="C512" s="47">
        <v>29911500</v>
      </c>
      <c r="D512" s="47">
        <v>29911500</v>
      </c>
      <c r="E512" s="47">
        <v>29911500</v>
      </c>
    </row>
    <row r="513" spans="1:5" s="41" customFormat="1" ht="27.75" hidden="1" customHeight="1" x14ac:dyDescent="0.3">
      <c r="A513" s="48" t="s">
        <v>792</v>
      </c>
      <c r="B513" s="46" t="s">
        <v>791</v>
      </c>
      <c r="C513" s="47">
        <v>4130499000</v>
      </c>
      <c r="D513" s="47">
        <v>4130499000</v>
      </c>
      <c r="E513" s="47">
        <v>4130499000</v>
      </c>
    </row>
    <row r="514" spans="1:5" s="41" customFormat="1" ht="25.5" hidden="1" customHeight="1" x14ac:dyDescent="0.3">
      <c r="A514" s="48" t="s">
        <v>909</v>
      </c>
      <c r="B514" s="46" t="s">
        <v>791</v>
      </c>
      <c r="C514" s="47">
        <v>20078100</v>
      </c>
      <c r="D514" s="47">
        <v>20078100</v>
      </c>
      <c r="E514" s="47">
        <v>20078100</v>
      </c>
    </row>
    <row r="515" spans="1:5" s="41" customFormat="1" ht="40.5" hidden="1" customHeight="1" x14ac:dyDescent="0.3">
      <c r="A515" s="48" t="s">
        <v>793</v>
      </c>
      <c r="B515" s="46" t="s">
        <v>791</v>
      </c>
      <c r="C515" s="47">
        <v>28250600</v>
      </c>
      <c r="D515" s="47">
        <v>31167300</v>
      </c>
      <c r="E515" s="47">
        <v>31157300</v>
      </c>
    </row>
    <row r="516" spans="1:5" s="41" customFormat="1" ht="49.5" hidden="1" customHeight="1" x14ac:dyDescent="0.3">
      <c r="A516" s="48" t="s">
        <v>794</v>
      </c>
      <c r="B516" s="46" t="s">
        <v>791</v>
      </c>
      <c r="C516" s="47">
        <v>25160400</v>
      </c>
      <c r="D516" s="47">
        <v>25160400</v>
      </c>
      <c r="E516" s="47">
        <v>25160400</v>
      </c>
    </row>
    <row r="517" spans="1:5" s="41" customFormat="1" ht="38.25" hidden="1" customHeight="1" x14ac:dyDescent="0.3">
      <c r="A517" s="48" t="s">
        <v>795</v>
      </c>
      <c r="B517" s="46" t="s">
        <v>791</v>
      </c>
      <c r="C517" s="47">
        <v>29913800</v>
      </c>
      <c r="D517" s="47">
        <v>29913800</v>
      </c>
      <c r="E517" s="47">
        <v>29913800</v>
      </c>
    </row>
    <row r="518" spans="1:5" s="41" customFormat="1" ht="50.25" hidden="1" customHeight="1" x14ac:dyDescent="0.3">
      <c r="A518" s="48" t="s">
        <v>796</v>
      </c>
      <c r="B518" s="46" t="s">
        <v>791</v>
      </c>
      <c r="C518" s="47">
        <v>87606600</v>
      </c>
      <c r="D518" s="47">
        <v>87606600</v>
      </c>
      <c r="E518" s="47">
        <v>87606600</v>
      </c>
    </row>
    <row r="519" spans="1:5" s="41" customFormat="1" ht="57.75" hidden="1" customHeight="1" x14ac:dyDescent="0.3">
      <c r="A519" s="48" t="s">
        <v>797</v>
      </c>
      <c r="B519" s="46" t="s">
        <v>798</v>
      </c>
      <c r="C519" s="52">
        <v>224643900</v>
      </c>
      <c r="D519" s="52">
        <v>204489900</v>
      </c>
      <c r="E519" s="52">
        <v>204489900</v>
      </c>
    </row>
    <row r="520" spans="1:5" s="41" customFormat="1" ht="42.75" hidden="1" customHeight="1" x14ac:dyDescent="0.3">
      <c r="A520" s="48" t="s">
        <v>799</v>
      </c>
      <c r="B520" s="46" t="s">
        <v>798</v>
      </c>
      <c r="C520" s="47">
        <v>4870600</v>
      </c>
      <c r="D520" s="47">
        <v>4870600</v>
      </c>
      <c r="E520" s="47">
        <v>4870600</v>
      </c>
    </row>
    <row r="521" spans="1:5" s="41" customFormat="1" ht="38.25" hidden="1" customHeight="1" x14ac:dyDescent="0.3">
      <c r="A521" s="48" t="s">
        <v>800</v>
      </c>
      <c r="B521" s="46" t="s">
        <v>798</v>
      </c>
      <c r="C521" s="52">
        <v>53222300</v>
      </c>
      <c r="D521" s="52">
        <v>53222300</v>
      </c>
      <c r="E521" s="52">
        <v>53222300</v>
      </c>
    </row>
    <row r="522" spans="1:5" s="41" customFormat="1" ht="27.75" hidden="1" customHeight="1" x14ac:dyDescent="0.3">
      <c r="A522" s="48" t="s">
        <v>801</v>
      </c>
      <c r="B522" s="46" t="s">
        <v>803</v>
      </c>
      <c r="C522" s="52">
        <v>147000</v>
      </c>
      <c r="D522" s="52">
        <v>151500</v>
      </c>
      <c r="E522" s="52">
        <v>151500</v>
      </c>
    </row>
    <row r="523" spans="1:5" s="41" customFormat="1" ht="29.25" hidden="1" customHeight="1" x14ac:dyDescent="0.3">
      <c r="A523" s="48" t="s">
        <v>802</v>
      </c>
      <c r="B523" s="46" t="s">
        <v>803</v>
      </c>
      <c r="C523" s="52">
        <v>45355800</v>
      </c>
      <c r="D523" s="52">
        <v>45359000</v>
      </c>
      <c r="E523" s="52">
        <v>45359000</v>
      </c>
    </row>
    <row r="524" spans="1:5" s="41" customFormat="1" ht="56.25" x14ac:dyDescent="0.3">
      <c r="A524" s="43" t="s">
        <v>804</v>
      </c>
      <c r="B524" s="44" t="s">
        <v>805</v>
      </c>
      <c r="C524" s="11">
        <f t="shared" ref="C524:E525" si="234">SUM(C525)</f>
        <v>63409000</v>
      </c>
      <c r="D524" s="11">
        <f t="shared" si="234"/>
        <v>63409000</v>
      </c>
      <c r="E524" s="11">
        <f t="shared" si="234"/>
        <v>63409000</v>
      </c>
    </row>
    <row r="525" spans="1:5" s="41" customFormat="1" ht="63" customHeight="1" x14ac:dyDescent="0.3">
      <c r="A525" s="43" t="s">
        <v>806</v>
      </c>
      <c r="B525" s="44" t="s">
        <v>807</v>
      </c>
      <c r="C525" s="11">
        <f t="shared" si="234"/>
        <v>63409000</v>
      </c>
      <c r="D525" s="11">
        <f t="shared" si="234"/>
        <v>63409000</v>
      </c>
      <c r="E525" s="11">
        <f t="shared" si="234"/>
        <v>63409000</v>
      </c>
    </row>
    <row r="526" spans="1:5" s="41" customFormat="1" ht="56.25" hidden="1" x14ac:dyDescent="0.3">
      <c r="A526" s="45" t="s">
        <v>808</v>
      </c>
      <c r="B526" s="51" t="s">
        <v>809</v>
      </c>
      <c r="C526" s="52">
        <v>63409000</v>
      </c>
      <c r="D526" s="52">
        <v>63409000</v>
      </c>
      <c r="E526" s="52">
        <v>63409000</v>
      </c>
    </row>
    <row r="527" spans="1:5" s="41" customFormat="1" ht="60.75" customHeight="1" x14ac:dyDescent="0.3">
      <c r="A527" s="43" t="s">
        <v>810</v>
      </c>
      <c r="B527" s="44" t="s">
        <v>811</v>
      </c>
      <c r="C527" s="11">
        <f t="shared" ref="C527:E528" si="235">SUM(C528)</f>
        <v>13251400</v>
      </c>
      <c r="D527" s="11">
        <f t="shared" si="235"/>
        <v>33405400</v>
      </c>
      <c r="E527" s="11">
        <f t="shared" si="235"/>
        <v>33405400</v>
      </c>
    </row>
    <row r="528" spans="1:5" s="41" customFormat="1" ht="61.5" customHeight="1" x14ac:dyDescent="0.3">
      <c r="A528" s="43" t="s">
        <v>812</v>
      </c>
      <c r="B528" s="44" t="s">
        <v>813</v>
      </c>
      <c r="C528" s="11">
        <f t="shared" si="235"/>
        <v>13251400</v>
      </c>
      <c r="D528" s="11">
        <f t="shared" si="235"/>
        <v>33405400</v>
      </c>
      <c r="E528" s="11">
        <f t="shared" si="235"/>
        <v>33405400</v>
      </c>
    </row>
    <row r="529" spans="1:5" s="41" customFormat="1" ht="37.5" hidden="1" x14ac:dyDescent="0.3">
      <c r="A529" s="45" t="s">
        <v>814</v>
      </c>
      <c r="B529" s="51" t="s">
        <v>815</v>
      </c>
      <c r="C529" s="52">
        <v>13251400</v>
      </c>
      <c r="D529" s="52">
        <v>33405400</v>
      </c>
      <c r="E529" s="52">
        <v>33405400</v>
      </c>
    </row>
    <row r="530" spans="1:5" s="41" customFormat="1" ht="58.5" customHeight="1" x14ac:dyDescent="0.3">
      <c r="A530" s="43" t="s">
        <v>816</v>
      </c>
      <c r="B530" s="44" t="s">
        <v>817</v>
      </c>
      <c r="C530" s="11">
        <f t="shared" ref="C530:E531" si="236">SUM(C531)</f>
        <v>1152700</v>
      </c>
      <c r="D530" s="11">
        <f t="shared" si="236"/>
        <v>165700</v>
      </c>
      <c r="E530" s="11">
        <f t="shared" si="236"/>
        <v>138700</v>
      </c>
    </row>
    <row r="531" spans="1:5" s="41" customFormat="1" ht="60.75" customHeight="1" x14ac:dyDescent="0.3">
      <c r="A531" s="43" t="s">
        <v>818</v>
      </c>
      <c r="B531" s="44" t="s">
        <v>819</v>
      </c>
      <c r="C531" s="11">
        <f t="shared" si="236"/>
        <v>1152700</v>
      </c>
      <c r="D531" s="11">
        <f t="shared" si="236"/>
        <v>165700</v>
      </c>
      <c r="E531" s="11">
        <f t="shared" si="236"/>
        <v>138700</v>
      </c>
    </row>
    <row r="532" spans="1:5" s="41" customFormat="1" ht="37.5" hidden="1" x14ac:dyDescent="0.3">
      <c r="A532" s="45" t="s">
        <v>820</v>
      </c>
      <c r="B532" s="51" t="s">
        <v>821</v>
      </c>
      <c r="C532" s="52">
        <v>1152700</v>
      </c>
      <c r="D532" s="52">
        <v>165700</v>
      </c>
      <c r="E532" s="52">
        <v>138700</v>
      </c>
    </row>
    <row r="533" spans="1:5" s="41" customFormat="1" ht="37.5" hidden="1" x14ac:dyDescent="0.3">
      <c r="A533" s="43" t="s">
        <v>822</v>
      </c>
      <c r="B533" s="44" t="s">
        <v>823</v>
      </c>
      <c r="C533" s="11">
        <f t="shared" ref="C533:E537" si="237">SUM(C534)</f>
        <v>0</v>
      </c>
      <c r="D533" s="11">
        <f t="shared" si="237"/>
        <v>0</v>
      </c>
      <c r="E533" s="11">
        <f t="shared" si="237"/>
        <v>0</v>
      </c>
    </row>
    <row r="534" spans="1:5" s="41" customFormat="1" ht="37.5" hidden="1" x14ac:dyDescent="0.3">
      <c r="A534" s="43" t="s">
        <v>824</v>
      </c>
      <c r="B534" s="44" t="s">
        <v>825</v>
      </c>
      <c r="C534" s="11">
        <f t="shared" si="237"/>
        <v>0</v>
      </c>
      <c r="D534" s="11">
        <f t="shared" si="237"/>
        <v>0</v>
      </c>
      <c r="E534" s="11">
        <f t="shared" si="237"/>
        <v>0</v>
      </c>
    </row>
    <row r="535" spans="1:5" s="38" customFormat="1" ht="37.5" hidden="1" x14ac:dyDescent="0.3">
      <c r="A535" s="45" t="s">
        <v>826</v>
      </c>
      <c r="B535" s="51" t="s">
        <v>827</v>
      </c>
      <c r="C535" s="50">
        <v>0</v>
      </c>
      <c r="D535" s="50">
        <v>0</v>
      </c>
      <c r="E535" s="50">
        <v>0</v>
      </c>
    </row>
    <row r="536" spans="1:5" ht="35.25" hidden="1" customHeight="1" x14ac:dyDescent="0.3">
      <c r="A536" s="54" t="s">
        <v>828</v>
      </c>
      <c r="B536" s="55" t="s">
        <v>829</v>
      </c>
      <c r="C536" s="11">
        <f t="shared" si="237"/>
        <v>0</v>
      </c>
      <c r="D536" s="11">
        <f t="shared" si="237"/>
        <v>0</v>
      </c>
      <c r="E536" s="11">
        <f t="shared" si="237"/>
        <v>0</v>
      </c>
    </row>
    <row r="537" spans="1:5" ht="37.5" hidden="1" x14ac:dyDescent="0.3">
      <c r="A537" s="54" t="s">
        <v>830</v>
      </c>
      <c r="B537" s="55" t="s">
        <v>831</v>
      </c>
      <c r="C537" s="11">
        <f t="shared" si="237"/>
        <v>0</v>
      </c>
      <c r="D537" s="11">
        <f t="shared" si="237"/>
        <v>0</v>
      </c>
      <c r="E537" s="11">
        <f t="shared" si="237"/>
        <v>0</v>
      </c>
    </row>
    <row r="538" spans="1:5" s="38" customFormat="1" ht="37.5" hidden="1" x14ac:dyDescent="0.3">
      <c r="A538" s="45" t="s">
        <v>832</v>
      </c>
      <c r="B538" s="51" t="s">
        <v>833</v>
      </c>
      <c r="C538" s="50">
        <v>0</v>
      </c>
      <c r="D538" s="50">
        <v>0</v>
      </c>
      <c r="E538" s="50">
        <v>0</v>
      </c>
    </row>
    <row r="539" spans="1:5" s="41" customFormat="1" x14ac:dyDescent="0.3">
      <c r="A539" s="43" t="s">
        <v>834</v>
      </c>
      <c r="B539" s="44" t="s">
        <v>835</v>
      </c>
      <c r="C539" s="11">
        <f t="shared" ref="C539:E540" si="238">SUM(C540)</f>
        <v>27147800</v>
      </c>
      <c r="D539" s="11">
        <f t="shared" si="238"/>
        <v>27147800</v>
      </c>
      <c r="E539" s="11">
        <f t="shared" si="238"/>
        <v>27147800</v>
      </c>
    </row>
    <row r="540" spans="1:5" s="41" customFormat="1" ht="37.5" x14ac:dyDescent="0.3">
      <c r="A540" s="43" t="s">
        <v>836</v>
      </c>
      <c r="B540" s="44" t="s">
        <v>837</v>
      </c>
      <c r="C540" s="11">
        <f t="shared" si="238"/>
        <v>27147800</v>
      </c>
      <c r="D540" s="11">
        <f t="shared" si="238"/>
        <v>27147800</v>
      </c>
      <c r="E540" s="11">
        <f t="shared" si="238"/>
        <v>27147800</v>
      </c>
    </row>
    <row r="541" spans="1:5" s="38" customFormat="1" ht="27.75" hidden="1" customHeight="1" x14ac:dyDescent="0.3">
      <c r="A541" s="48" t="s">
        <v>838</v>
      </c>
      <c r="B541" s="46" t="s">
        <v>839</v>
      </c>
      <c r="C541" s="52">
        <v>27147800</v>
      </c>
      <c r="D541" s="52">
        <v>27147800</v>
      </c>
      <c r="E541" s="52">
        <v>27147800</v>
      </c>
    </row>
    <row r="542" spans="1:5" s="41" customFormat="1" x14ac:dyDescent="0.3">
      <c r="A542" s="43" t="s">
        <v>840</v>
      </c>
      <c r="B542" s="44" t="s">
        <v>841</v>
      </c>
      <c r="C542" s="11">
        <f>SUM(C543)</f>
        <v>23982500</v>
      </c>
      <c r="D542" s="11">
        <f t="shared" ref="D542:E542" si="239">SUM(D543)</f>
        <v>24696000</v>
      </c>
      <c r="E542" s="11">
        <f t="shared" si="239"/>
        <v>24696000</v>
      </c>
    </row>
    <row r="543" spans="1:5" s="41" customFormat="1" x14ac:dyDescent="0.3">
      <c r="A543" s="43" t="s">
        <v>842</v>
      </c>
      <c r="B543" s="44" t="s">
        <v>843</v>
      </c>
      <c r="C543" s="11">
        <f>SUM(C544:C547)</f>
        <v>23982500</v>
      </c>
      <c r="D543" s="11">
        <f t="shared" ref="D543:E543" si="240">SUM(D544:D547)</f>
        <v>24696000</v>
      </c>
      <c r="E543" s="11">
        <f t="shared" si="240"/>
        <v>24696000</v>
      </c>
    </row>
    <row r="544" spans="1:5" s="41" customFormat="1" hidden="1" x14ac:dyDescent="0.3">
      <c r="A544" s="45" t="s">
        <v>844</v>
      </c>
      <c r="B544" s="51" t="s">
        <v>845</v>
      </c>
      <c r="C544" s="52">
        <v>9866200</v>
      </c>
      <c r="D544" s="52">
        <v>10160000</v>
      </c>
      <c r="E544" s="52">
        <v>10160000</v>
      </c>
    </row>
    <row r="545" spans="1:5" s="41" customFormat="1" hidden="1" x14ac:dyDescent="0.3">
      <c r="A545" s="45" t="s">
        <v>846</v>
      </c>
      <c r="B545" s="51" t="s">
        <v>845</v>
      </c>
      <c r="C545" s="52">
        <v>689800</v>
      </c>
      <c r="D545" s="52">
        <v>710200</v>
      </c>
      <c r="E545" s="52">
        <v>710200</v>
      </c>
    </row>
    <row r="546" spans="1:5" s="41" customFormat="1" ht="56.25" hidden="1" x14ac:dyDescent="0.3">
      <c r="A546" s="45" t="s">
        <v>847</v>
      </c>
      <c r="B546" s="51" t="s">
        <v>845</v>
      </c>
      <c r="C546" s="52">
        <v>742700</v>
      </c>
      <c r="D546" s="52">
        <v>764800</v>
      </c>
      <c r="E546" s="52">
        <v>764800</v>
      </c>
    </row>
    <row r="547" spans="1:5" s="41" customFormat="1" ht="21" hidden="1" customHeight="1" x14ac:dyDescent="0.3">
      <c r="A547" s="45" t="s">
        <v>848</v>
      </c>
      <c r="B547" s="51" t="s">
        <v>845</v>
      </c>
      <c r="C547" s="52">
        <v>12683800</v>
      </c>
      <c r="D547" s="52">
        <v>13061000</v>
      </c>
      <c r="E547" s="52">
        <v>13061000</v>
      </c>
    </row>
    <row r="548" spans="1:5" s="41" customFormat="1" x14ac:dyDescent="0.3">
      <c r="A548" s="43" t="s">
        <v>849</v>
      </c>
      <c r="B548" s="44" t="s">
        <v>850</v>
      </c>
      <c r="C548" s="11">
        <f>SUM(C558+C555+C549+C552)</f>
        <v>235645100</v>
      </c>
      <c r="D548" s="11">
        <f>SUM(D558+D555+D549+D552)</f>
        <v>235645100</v>
      </c>
      <c r="E548" s="11">
        <f>SUM(E558+E555+E549+E552)</f>
        <v>278497800</v>
      </c>
    </row>
    <row r="549" spans="1:5" s="41" customFormat="1" ht="59.25" customHeight="1" x14ac:dyDescent="0.3">
      <c r="A549" s="43" t="s">
        <v>851</v>
      </c>
      <c r="B549" s="44" t="s">
        <v>852</v>
      </c>
      <c r="C549" s="11">
        <f>SUM(C550)</f>
        <v>235645100</v>
      </c>
      <c r="D549" s="11">
        <f t="shared" ref="D549:E550" si="241">SUM(D550)</f>
        <v>235645100</v>
      </c>
      <c r="E549" s="11">
        <f t="shared" si="241"/>
        <v>278497800</v>
      </c>
    </row>
    <row r="550" spans="1:5" s="41" customFormat="1" ht="60.75" customHeight="1" x14ac:dyDescent="0.3">
      <c r="A550" s="43" t="s">
        <v>853</v>
      </c>
      <c r="B550" s="44" t="s">
        <v>854</v>
      </c>
      <c r="C550" s="11">
        <f>SUM(C551)</f>
        <v>235645100</v>
      </c>
      <c r="D550" s="11">
        <f t="shared" si="241"/>
        <v>235645100</v>
      </c>
      <c r="E550" s="11">
        <f t="shared" si="241"/>
        <v>278497800</v>
      </c>
    </row>
    <row r="551" spans="1:5" s="41" customFormat="1" ht="56.25" hidden="1" x14ac:dyDescent="0.3">
      <c r="A551" s="48" t="s">
        <v>855</v>
      </c>
      <c r="B551" s="46" t="s">
        <v>856</v>
      </c>
      <c r="C551" s="52">
        <v>235645100</v>
      </c>
      <c r="D551" s="52">
        <v>235645100</v>
      </c>
      <c r="E551" s="52">
        <v>278497800</v>
      </c>
    </row>
    <row r="552" spans="1:5" s="41" customFormat="1" ht="37.5" hidden="1" x14ac:dyDescent="0.3">
      <c r="A552" s="10" t="s">
        <v>857</v>
      </c>
      <c r="B552" s="6" t="s">
        <v>858</v>
      </c>
      <c r="C552" s="56">
        <f>SUM(C553)</f>
        <v>0</v>
      </c>
      <c r="D552" s="56">
        <f t="shared" ref="D552:E553" si="242">SUM(D553)</f>
        <v>0</v>
      </c>
      <c r="E552" s="56">
        <f t="shared" si="242"/>
        <v>0</v>
      </c>
    </row>
    <row r="553" spans="1:5" s="41" customFormat="1" ht="37.5" hidden="1" x14ac:dyDescent="0.3">
      <c r="A553" s="10" t="s">
        <v>859</v>
      </c>
      <c r="B553" s="6" t="s">
        <v>860</v>
      </c>
      <c r="C553" s="56">
        <f>SUM(C554)</f>
        <v>0</v>
      </c>
      <c r="D553" s="56">
        <f t="shared" si="242"/>
        <v>0</v>
      </c>
      <c r="E553" s="56">
        <f t="shared" si="242"/>
        <v>0</v>
      </c>
    </row>
    <row r="554" spans="1:5" s="41" customFormat="1" ht="37.5" hidden="1" x14ac:dyDescent="0.3">
      <c r="A554" s="48" t="s">
        <v>861</v>
      </c>
      <c r="B554" s="46" t="s">
        <v>862</v>
      </c>
      <c r="C554" s="50">
        <v>0</v>
      </c>
      <c r="D554" s="50">
        <v>0</v>
      </c>
      <c r="E554" s="50">
        <v>0</v>
      </c>
    </row>
    <row r="555" spans="1:5" s="41" customFormat="1" ht="58.5" hidden="1" customHeight="1" x14ac:dyDescent="0.3">
      <c r="A555" s="43" t="s">
        <v>863</v>
      </c>
      <c r="B555" s="44" t="s">
        <v>864</v>
      </c>
      <c r="C555" s="11">
        <f>SUM(C556)</f>
        <v>0</v>
      </c>
      <c r="D555" s="11">
        <f t="shared" ref="D555:E556" si="243">SUM(D556)</f>
        <v>0</v>
      </c>
      <c r="E555" s="11">
        <f t="shared" si="243"/>
        <v>0</v>
      </c>
    </row>
    <row r="556" spans="1:5" s="41" customFormat="1" ht="56.25" hidden="1" x14ac:dyDescent="0.3">
      <c r="A556" s="43" t="s">
        <v>865</v>
      </c>
      <c r="B556" s="44" t="s">
        <v>866</v>
      </c>
      <c r="C556" s="11">
        <f>SUM(C557)</f>
        <v>0</v>
      </c>
      <c r="D556" s="11">
        <f t="shared" si="243"/>
        <v>0</v>
      </c>
      <c r="E556" s="11">
        <f t="shared" si="243"/>
        <v>0</v>
      </c>
    </row>
    <row r="557" spans="1:5" s="41" customFormat="1" hidden="1" x14ac:dyDescent="0.3">
      <c r="A557" s="45" t="s">
        <v>867</v>
      </c>
      <c r="B557" s="51" t="s">
        <v>868</v>
      </c>
      <c r="C557" s="50">
        <v>0</v>
      </c>
      <c r="D557" s="50">
        <v>0</v>
      </c>
      <c r="E557" s="50">
        <v>0</v>
      </c>
    </row>
    <row r="558" spans="1:5" s="41" customFormat="1" hidden="1" x14ac:dyDescent="0.3">
      <c r="A558" s="57" t="s">
        <v>869</v>
      </c>
      <c r="B558" s="58" t="s">
        <v>870</v>
      </c>
      <c r="C558" s="56">
        <f>SUM(C559)</f>
        <v>0</v>
      </c>
      <c r="D558" s="56">
        <f t="shared" ref="D558:E559" si="244">SUM(D559)</f>
        <v>0</v>
      </c>
      <c r="E558" s="56">
        <f t="shared" si="244"/>
        <v>0</v>
      </c>
    </row>
    <row r="559" spans="1:5" s="41" customFormat="1" hidden="1" x14ac:dyDescent="0.3">
      <c r="A559" s="57" t="s">
        <v>871</v>
      </c>
      <c r="B559" s="58" t="s">
        <v>872</v>
      </c>
      <c r="C559" s="56">
        <f>SUM(C560)</f>
        <v>0</v>
      </c>
      <c r="D559" s="56">
        <f t="shared" si="244"/>
        <v>0</v>
      </c>
      <c r="E559" s="56">
        <f t="shared" si="244"/>
        <v>0</v>
      </c>
    </row>
    <row r="560" spans="1:5" s="41" customFormat="1" ht="56.25" hidden="1" x14ac:dyDescent="0.3">
      <c r="A560" s="48" t="s">
        <v>873</v>
      </c>
      <c r="B560" s="46" t="s">
        <v>874</v>
      </c>
      <c r="C560" s="50">
        <v>0</v>
      </c>
      <c r="D560" s="50">
        <v>0</v>
      </c>
      <c r="E560" s="50">
        <v>0</v>
      </c>
    </row>
    <row r="561" spans="1:5" s="41" customFormat="1" ht="27" customHeight="1" x14ac:dyDescent="0.3">
      <c r="A561" s="10" t="s">
        <v>875</v>
      </c>
      <c r="B561" s="6" t="s">
        <v>876</v>
      </c>
      <c r="C561" s="11">
        <f t="shared" ref="C561:E562" si="245">SUM(C562)</f>
        <v>581000</v>
      </c>
      <c r="D561" s="11">
        <f t="shared" si="245"/>
        <v>695000</v>
      </c>
      <c r="E561" s="11">
        <f t="shared" si="245"/>
        <v>692000</v>
      </c>
    </row>
    <row r="562" spans="1:5" s="41" customFormat="1" ht="20.25" customHeight="1" x14ac:dyDescent="0.3">
      <c r="A562" s="10" t="s">
        <v>877</v>
      </c>
      <c r="B562" s="6" t="s">
        <v>878</v>
      </c>
      <c r="C562" s="11">
        <f>SUM(C563)</f>
        <v>581000</v>
      </c>
      <c r="D562" s="11">
        <f t="shared" si="245"/>
        <v>695000</v>
      </c>
      <c r="E562" s="11">
        <f t="shared" si="245"/>
        <v>692000</v>
      </c>
    </row>
    <row r="563" spans="1:5" s="41" customFormat="1" ht="37.5" x14ac:dyDescent="0.3">
      <c r="A563" s="10" t="s">
        <v>879</v>
      </c>
      <c r="B563" s="6" t="s">
        <v>880</v>
      </c>
      <c r="C563" s="11">
        <f t="shared" ref="C563:E563" si="246">SUM(C564)</f>
        <v>581000</v>
      </c>
      <c r="D563" s="11">
        <f t="shared" si="246"/>
        <v>695000</v>
      </c>
      <c r="E563" s="11">
        <f t="shared" si="246"/>
        <v>692000</v>
      </c>
    </row>
    <row r="564" spans="1:5" s="22" customFormat="1" hidden="1" x14ac:dyDescent="0.3">
      <c r="A564" s="20" t="s">
        <v>285</v>
      </c>
      <c r="B564" s="21" t="s">
        <v>881</v>
      </c>
      <c r="C564" s="37">
        <v>581000</v>
      </c>
      <c r="D564" s="37">
        <v>695000</v>
      </c>
      <c r="E564" s="37">
        <v>692000</v>
      </c>
    </row>
    <row r="565" spans="1:5" ht="23.25" customHeight="1" x14ac:dyDescent="0.3">
      <c r="A565" s="10" t="s">
        <v>882</v>
      </c>
      <c r="B565" s="6" t="s">
        <v>883</v>
      </c>
      <c r="C565" s="11">
        <f t="shared" ref="C565:E566" si="247">SUM(C566)</f>
        <v>115000</v>
      </c>
      <c r="D565" s="11">
        <f t="shared" si="247"/>
        <v>95000</v>
      </c>
      <c r="E565" s="11">
        <f t="shared" si="247"/>
        <v>103000</v>
      </c>
    </row>
    <row r="566" spans="1:5" ht="23.25" customHeight="1" x14ac:dyDescent="0.3">
      <c r="A566" s="10" t="s">
        <v>884</v>
      </c>
      <c r="B566" s="6" t="s">
        <v>885</v>
      </c>
      <c r="C566" s="11">
        <f>SUM(C567)</f>
        <v>115000</v>
      </c>
      <c r="D566" s="11">
        <f t="shared" si="247"/>
        <v>95000</v>
      </c>
      <c r="E566" s="11">
        <f t="shared" si="247"/>
        <v>103000</v>
      </c>
    </row>
    <row r="567" spans="1:5" ht="45" customHeight="1" x14ac:dyDescent="0.3">
      <c r="A567" s="10" t="s">
        <v>886</v>
      </c>
      <c r="B567" s="6" t="s">
        <v>887</v>
      </c>
      <c r="C567" s="11">
        <f t="shared" ref="C567:E567" si="248">SUM(C568)</f>
        <v>115000</v>
      </c>
      <c r="D567" s="11">
        <f t="shared" si="248"/>
        <v>95000</v>
      </c>
      <c r="E567" s="11">
        <f t="shared" si="248"/>
        <v>103000</v>
      </c>
    </row>
    <row r="568" spans="1:5" s="22" customFormat="1" hidden="1" x14ac:dyDescent="0.3">
      <c r="A568" s="20" t="s">
        <v>285</v>
      </c>
      <c r="B568" s="21" t="s">
        <v>888</v>
      </c>
      <c r="C568" s="37">
        <v>115000</v>
      </c>
      <c r="D568" s="37">
        <v>95000</v>
      </c>
      <c r="E568" s="37">
        <v>103000</v>
      </c>
    </row>
    <row r="569" spans="1:5" s="59" customFormat="1" ht="30" customHeight="1" x14ac:dyDescent="0.3">
      <c r="A569" s="10" t="s">
        <v>889</v>
      </c>
      <c r="B569" s="6"/>
      <c r="C569" s="11">
        <f>SUM(C10,C394)</f>
        <v>20833239852</v>
      </c>
      <c r="D569" s="11">
        <f>SUM(D10,D394)</f>
        <v>22226692480.5</v>
      </c>
      <c r="E569" s="11">
        <f>SUM(E10,E394)</f>
        <v>17461375683.5</v>
      </c>
    </row>
    <row r="570" spans="1:5" x14ac:dyDescent="0.3">
      <c r="C570" s="64"/>
      <c r="D570" s="64"/>
      <c r="E570" s="64"/>
    </row>
    <row r="571" spans="1:5" x14ac:dyDescent="0.3">
      <c r="C571" s="64"/>
      <c r="D571" s="64"/>
      <c r="E571" s="64"/>
    </row>
  </sheetData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78740157480314965" header="0.31496062992125984" footer="0.31496062992125984"/>
  <pageSetup paperSize="9" scale="66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Беляков Иван Владимирович</cp:lastModifiedBy>
  <cp:lastPrinted>2022-03-25T10:29:28Z</cp:lastPrinted>
  <dcterms:created xsi:type="dcterms:W3CDTF">2021-11-03T11:53:08Z</dcterms:created>
  <dcterms:modified xsi:type="dcterms:W3CDTF">2022-04-13T09:37:51Z</dcterms:modified>
</cp:coreProperties>
</file>