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Проект бюджета 2024\Решение ОГС 2024-2026\Решение с приложениями окончательный вариант\"/>
    </mc:Choice>
  </mc:AlternateContent>
  <bookViews>
    <workbookView xWindow="10770" yWindow="450" windowWidth="15645" windowHeight="12285"/>
  </bookViews>
  <sheets>
    <sheet name="ПРИЛОЖЕНИЕ" sheetId="1" r:id="rId1"/>
  </sheets>
  <definedNames>
    <definedName name="_xlnm.Print_Titles" localSheetId="0">ПРИЛОЖЕНИЕ!$8:$9</definedName>
    <definedName name="_xlnm.Print_Area" localSheetId="0">ПРИЛОЖЕНИЕ!$A$1:$E$758</definedName>
  </definedNames>
  <calcPr calcId="152511" refMode="R1C1"/>
</workbook>
</file>

<file path=xl/calcChain.xml><?xml version="1.0" encoding="utf-8"?>
<calcChain xmlns="http://schemas.openxmlformats.org/spreadsheetml/2006/main">
  <c r="D536" i="1" l="1"/>
  <c r="E536" i="1"/>
  <c r="C536" i="1"/>
  <c r="D538" i="1"/>
  <c r="E538" i="1"/>
  <c r="C538" i="1"/>
  <c r="D667" i="1" l="1"/>
  <c r="E667" i="1"/>
  <c r="C667" i="1"/>
  <c r="D468" i="1" l="1"/>
  <c r="D467" i="1" s="1"/>
  <c r="E468" i="1"/>
  <c r="E467" i="1" s="1"/>
  <c r="C468" i="1"/>
  <c r="C467" i="1" s="1"/>
  <c r="D569" i="1" l="1"/>
  <c r="C569" i="1"/>
  <c r="D693" i="1"/>
  <c r="E693" i="1"/>
  <c r="C693" i="1"/>
  <c r="D534" i="1" l="1"/>
  <c r="E534" i="1"/>
  <c r="C534" i="1"/>
  <c r="D532" i="1"/>
  <c r="E532" i="1"/>
  <c r="C532" i="1"/>
  <c r="D530" i="1"/>
  <c r="E530" i="1"/>
  <c r="C530" i="1"/>
  <c r="D528" i="1"/>
  <c r="E528" i="1"/>
  <c r="C528" i="1"/>
  <c r="D526" i="1"/>
  <c r="E526" i="1"/>
  <c r="C526" i="1"/>
  <c r="D382" i="1"/>
  <c r="E382" i="1"/>
  <c r="C382" i="1"/>
  <c r="D358" i="1"/>
  <c r="D357" i="1" s="1"/>
  <c r="E358" i="1"/>
  <c r="E357" i="1" s="1"/>
  <c r="C358" i="1"/>
  <c r="C357" i="1" s="1"/>
  <c r="D347" i="1"/>
  <c r="D346" i="1" s="1"/>
  <c r="E347" i="1"/>
  <c r="E346" i="1" s="1"/>
  <c r="C347" i="1"/>
  <c r="C346" i="1" s="1"/>
  <c r="D289" i="1"/>
  <c r="E289" i="1"/>
  <c r="C289" i="1"/>
  <c r="D257" i="1"/>
  <c r="E257" i="1"/>
  <c r="C257" i="1"/>
  <c r="D253" i="1"/>
  <c r="E253" i="1"/>
  <c r="C253" i="1"/>
  <c r="D227" i="1"/>
  <c r="D226" i="1" s="1"/>
  <c r="D225" i="1" s="1"/>
  <c r="E227" i="1"/>
  <c r="E226" i="1" s="1"/>
  <c r="E225" i="1" s="1"/>
  <c r="C227" i="1"/>
  <c r="C226" i="1" s="1"/>
  <c r="C225" i="1" s="1"/>
  <c r="D200" i="1"/>
  <c r="E200" i="1"/>
  <c r="C200" i="1"/>
  <c r="D197" i="1"/>
  <c r="E197" i="1"/>
  <c r="C197" i="1"/>
  <c r="D76" i="1"/>
  <c r="E76" i="1"/>
  <c r="C76" i="1"/>
  <c r="D74" i="1"/>
  <c r="E74" i="1"/>
  <c r="C74" i="1"/>
  <c r="D30" i="1"/>
  <c r="D29" i="1" s="1"/>
  <c r="E30" i="1"/>
  <c r="E29" i="1" s="1"/>
  <c r="C30" i="1"/>
  <c r="C29" i="1" s="1"/>
  <c r="D27" i="1"/>
  <c r="D26" i="1" s="1"/>
  <c r="E27" i="1"/>
  <c r="E26" i="1" s="1"/>
  <c r="C27" i="1"/>
  <c r="C26" i="1" s="1"/>
  <c r="C73" i="1" l="1"/>
  <c r="E73" i="1"/>
  <c r="D73" i="1"/>
  <c r="D579" i="1"/>
  <c r="E579" i="1"/>
  <c r="C579" i="1"/>
  <c r="D145" i="1" l="1"/>
  <c r="E145" i="1"/>
  <c r="C145" i="1"/>
  <c r="D142" i="1"/>
  <c r="E142" i="1"/>
  <c r="C142" i="1"/>
  <c r="D139" i="1"/>
  <c r="E139" i="1"/>
  <c r="C139" i="1"/>
  <c r="D416" i="1" l="1"/>
  <c r="E416" i="1"/>
  <c r="C416" i="1"/>
  <c r="D322" i="1"/>
  <c r="E322" i="1"/>
  <c r="C322" i="1"/>
  <c r="D451" i="1" l="1"/>
  <c r="E451" i="1"/>
  <c r="C451" i="1"/>
  <c r="D212" i="1"/>
  <c r="E212" i="1"/>
  <c r="C212" i="1"/>
  <c r="D520" i="1" l="1"/>
  <c r="E520" i="1"/>
  <c r="C520" i="1"/>
  <c r="D518" i="1"/>
  <c r="E518" i="1"/>
  <c r="C518" i="1"/>
  <c r="D516" i="1"/>
  <c r="E516" i="1"/>
  <c r="C516" i="1"/>
  <c r="D514" i="1"/>
  <c r="E514" i="1"/>
  <c r="C514" i="1"/>
  <c r="D58" i="1" l="1"/>
  <c r="D57" i="1" s="1"/>
  <c r="D56" i="1" s="1"/>
  <c r="E58" i="1"/>
  <c r="E57" i="1" s="1"/>
  <c r="E56" i="1" s="1"/>
  <c r="C58" i="1"/>
  <c r="C57" i="1" s="1"/>
  <c r="C56" i="1" s="1"/>
  <c r="D150" i="1" l="1"/>
  <c r="E150" i="1"/>
  <c r="C150" i="1"/>
  <c r="D562" i="1" l="1"/>
  <c r="E562" i="1"/>
  <c r="C562" i="1"/>
  <c r="C524" i="1" l="1"/>
  <c r="D524" i="1" l="1"/>
  <c r="E524" i="1"/>
  <c r="D522" i="1"/>
  <c r="E522" i="1"/>
  <c r="C522" i="1"/>
  <c r="D661" i="1" l="1"/>
  <c r="D660" i="1" s="1"/>
  <c r="E661" i="1"/>
  <c r="E660" i="1" s="1"/>
  <c r="C661" i="1"/>
  <c r="C660" i="1" s="1"/>
  <c r="D607" i="1"/>
  <c r="D606" i="1" s="1"/>
  <c r="E607" i="1"/>
  <c r="E606" i="1" s="1"/>
  <c r="C607" i="1"/>
  <c r="C606" i="1" s="1"/>
  <c r="D595" i="1"/>
  <c r="D594" i="1" s="1"/>
  <c r="E595" i="1"/>
  <c r="E594" i="1" s="1"/>
  <c r="C595" i="1"/>
  <c r="C594" i="1" s="1"/>
  <c r="D574" i="1"/>
  <c r="E574" i="1"/>
  <c r="C574" i="1"/>
  <c r="D743" i="1" l="1"/>
  <c r="D742" i="1" s="1"/>
  <c r="E743" i="1"/>
  <c r="E742" i="1" s="1"/>
  <c r="C743" i="1"/>
  <c r="C742" i="1" s="1"/>
  <c r="D726" i="1" l="1"/>
  <c r="E726" i="1"/>
  <c r="C726" i="1"/>
  <c r="D512" i="1" l="1"/>
  <c r="E512" i="1"/>
  <c r="C512" i="1"/>
  <c r="D510" i="1"/>
  <c r="E510" i="1"/>
  <c r="C510" i="1"/>
  <c r="D508" i="1"/>
  <c r="E508" i="1"/>
  <c r="C508" i="1"/>
  <c r="D506" i="1"/>
  <c r="E506" i="1"/>
  <c r="C506" i="1"/>
  <c r="D504" i="1"/>
  <c r="E504" i="1"/>
  <c r="C504" i="1"/>
  <c r="D502" i="1"/>
  <c r="E502" i="1"/>
  <c r="C502" i="1"/>
  <c r="D500" i="1"/>
  <c r="E500" i="1"/>
  <c r="C500" i="1"/>
  <c r="D498" i="1"/>
  <c r="E498" i="1"/>
  <c r="C498" i="1"/>
  <c r="D496" i="1"/>
  <c r="E496" i="1"/>
  <c r="C496" i="1"/>
  <c r="D463" i="1"/>
  <c r="E463" i="1"/>
  <c r="C463" i="1"/>
  <c r="D459" i="1"/>
  <c r="D458" i="1" s="1"/>
  <c r="E459" i="1"/>
  <c r="E458" i="1" s="1"/>
  <c r="C459" i="1"/>
  <c r="C458" i="1" s="1"/>
  <c r="D456" i="1"/>
  <c r="D455" i="1" s="1"/>
  <c r="E456" i="1"/>
  <c r="E455" i="1" s="1"/>
  <c r="C456" i="1"/>
  <c r="C455" i="1" s="1"/>
  <c r="D453" i="1"/>
  <c r="D450" i="1" s="1"/>
  <c r="E453" i="1"/>
  <c r="E450" i="1" s="1"/>
  <c r="C453" i="1"/>
  <c r="C450" i="1" s="1"/>
  <c r="D442" i="1"/>
  <c r="E442" i="1"/>
  <c r="C442" i="1"/>
  <c r="D423" i="1"/>
  <c r="D422" i="1" s="1"/>
  <c r="E423" i="1"/>
  <c r="E422" i="1" s="1"/>
  <c r="C423" i="1"/>
  <c r="C422" i="1" s="1"/>
  <c r="D400" i="1"/>
  <c r="E400" i="1"/>
  <c r="C400" i="1"/>
  <c r="D398" i="1"/>
  <c r="E398" i="1"/>
  <c r="C398" i="1"/>
  <c r="D324" i="1"/>
  <c r="E324" i="1"/>
  <c r="C324" i="1"/>
  <c r="D308" i="1"/>
  <c r="D307" i="1" s="1"/>
  <c r="D306" i="1" s="1"/>
  <c r="E308" i="1"/>
  <c r="E307" i="1" s="1"/>
  <c r="E306" i="1" s="1"/>
  <c r="C308" i="1"/>
  <c r="C307" i="1" s="1"/>
  <c r="C306" i="1" s="1"/>
  <c r="E304" i="1"/>
  <c r="E303" i="1" s="1"/>
  <c r="E302" i="1" s="1"/>
  <c r="D304" i="1"/>
  <c r="D303" i="1" s="1"/>
  <c r="D302" i="1" s="1"/>
  <c r="C304" i="1"/>
  <c r="C303" i="1" s="1"/>
  <c r="C302" i="1" s="1"/>
  <c r="D246" i="1"/>
  <c r="E246" i="1"/>
  <c r="C246" i="1"/>
  <c r="D204" i="1"/>
  <c r="E204" i="1"/>
  <c r="C204" i="1"/>
  <c r="D179" i="1"/>
  <c r="E179" i="1"/>
  <c r="C179" i="1"/>
  <c r="D122" i="1"/>
  <c r="E122" i="1"/>
  <c r="C122" i="1"/>
  <c r="D558" i="1" l="1"/>
  <c r="D557" i="1" s="1"/>
  <c r="E558" i="1"/>
  <c r="E557" i="1" s="1"/>
  <c r="C558" i="1"/>
  <c r="C557" i="1" s="1"/>
  <c r="D549" i="1"/>
  <c r="E549" i="1"/>
  <c r="C549" i="1"/>
  <c r="D752" i="1" l="1"/>
  <c r="E752" i="1"/>
  <c r="C752" i="1"/>
  <c r="D134" i="1" l="1"/>
  <c r="D133" i="1" s="1"/>
  <c r="D132" i="1" s="1"/>
  <c r="E134" i="1"/>
  <c r="E133" i="1" s="1"/>
  <c r="E132" i="1" s="1"/>
  <c r="C134" i="1"/>
  <c r="C133" i="1" s="1"/>
  <c r="C132" i="1" s="1"/>
  <c r="D185" i="1" l="1"/>
  <c r="E185" i="1"/>
  <c r="C185" i="1"/>
  <c r="D121" i="1" l="1"/>
  <c r="E121" i="1"/>
  <c r="C121" i="1"/>
  <c r="D664" i="1" l="1"/>
  <c r="D663" i="1" s="1"/>
  <c r="E664" i="1"/>
  <c r="E663" i="1" s="1"/>
  <c r="C664" i="1"/>
  <c r="C663" i="1" s="1"/>
  <c r="D471" i="1" l="1"/>
  <c r="E471" i="1"/>
  <c r="C471" i="1" l="1"/>
  <c r="D601" i="1" l="1"/>
  <c r="D600" i="1" s="1"/>
  <c r="E601" i="1"/>
  <c r="E600" i="1" s="1"/>
  <c r="C601" i="1"/>
  <c r="C600" i="1" s="1"/>
  <c r="D643" i="1" l="1"/>
  <c r="E643" i="1"/>
  <c r="C643" i="1"/>
  <c r="C544" i="1" l="1"/>
  <c r="E657" i="1" l="1"/>
  <c r="E658" i="1"/>
  <c r="C655" i="1"/>
  <c r="C654" i="1" s="1"/>
  <c r="E486" i="1" l="1"/>
  <c r="D486" i="1"/>
  <c r="C486" i="1"/>
  <c r="E484" i="1"/>
  <c r="D484" i="1"/>
  <c r="C484" i="1"/>
  <c r="E482" i="1"/>
  <c r="D482" i="1"/>
  <c r="C482" i="1"/>
  <c r="D480" i="1"/>
  <c r="E480" i="1"/>
  <c r="C480" i="1"/>
  <c r="C479" i="1" s="1"/>
  <c r="D494" i="1"/>
  <c r="E494" i="1"/>
  <c r="D492" i="1"/>
  <c r="E492" i="1"/>
  <c r="D490" i="1"/>
  <c r="D489" i="1" s="1"/>
  <c r="D488" i="1" s="1"/>
  <c r="E490" i="1"/>
  <c r="E489" i="1" s="1"/>
  <c r="E488" i="1" s="1"/>
  <c r="C494" i="1"/>
  <c r="C492" i="1"/>
  <c r="C490" i="1"/>
  <c r="C488" i="1"/>
  <c r="E479" i="1" l="1"/>
  <c r="D479" i="1"/>
  <c r="D478" i="1" s="1"/>
  <c r="D477" i="1" s="1"/>
  <c r="C478" i="1"/>
  <c r="C477" i="1" s="1"/>
  <c r="E478" i="1"/>
  <c r="E477" i="1" s="1"/>
  <c r="E756" i="1" l="1"/>
  <c r="E755" i="1" s="1"/>
  <c r="E754" i="1" s="1"/>
  <c r="D756" i="1"/>
  <c r="D755" i="1" s="1"/>
  <c r="D754" i="1" s="1"/>
  <c r="C756" i="1"/>
  <c r="C755" i="1" s="1"/>
  <c r="C754" i="1" s="1"/>
  <c r="E750" i="1"/>
  <c r="D750" i="1"/>
  <c r="C750" i="1"/>
  <c r="E746" i="1"/>
  <c r="E745" i="1" s="1"/>
  <c r="D746" i="1"/>
  <c r="D745" i="1" s="1"/>
  <c r="C746" i="1"/>
  <c r="C745" i="1" s="1"/>
  <c r="E740" i="1"/>
  <c r="E739" i="1" s="1"/>
  <c r="D740" i="1"/>
  <c r="D739" i="1" s="1"/>
  <c r="C740" i="1"/>
  <c r="C739" i="1" s="1"/>
  <c r="E737" i="1"/>
  <c r="E736" i="1" s="1"/>
  <c r="D737" i="1"/>
  <c r="D736" i="1" s="1"/>
  <c r="C737" i="1"/>
  <c r="C736" i="1" s="1"/>
  <c r="E734" i="1"/>
  <c r="E733" i="1" s="1"/>
  <c r="D734" i="1"/>
  <c r="D733" i="1" s="1"/>
  <c r="C734" i="1"/>
  <c r="C733" i="1" s="1"/>
  <c r="E725" i="1"/>
  <c r="D725" i="1"/>
  <c r="C725" i="1"/>
  <c r="E723" i="1"/>
  <c r="E722" i="1" s="1"/>
  <c r="D723" i="1"/>
  <c r="D722" i="1" s="1"/>
  <c r="C723" i="1"/>
  <c r="C722" i="1" s="1"/>
  <c r="E720" i="1"/>
  <c r="E719" i="1" s="1"/>
  <c r="D720" i="1"/>
  <c r="D719" i="1" s="1"/>
  <c r="C720" i="1"/>
  <c r="C719" i="1" s="1"/>
  <c r="E717" i="1"/>
  <c r="E716" i="1" s="1"/>
  <c r="D717" i="1"/>
  <c r="D716" i="1" s="1"/>
  <c r="C717" i="1"/>
  <c r="C716" i="1" s="1"/>
  <c r="E714" i="1"/>
  <c r="E713" i="1" s="1"/>
  <c r="D714" i="1"/>
  <c r="D713" i="1" s="1"/>
  <c r="C714" i="1"/>
  <c r="C713" i="1" s="1"/>
  <c r="E711" i="1"/>
  <c r="E710" i="1" s="1"/>
  <c r="D711" i="1"/>
  <c r="D710" i="1" s="1"/>
  <c r="C711" i="1"/>
  <c r="C710" i="1" s="1"/>
  <c r="E708" i="1"/>
  <c r="E707" i="1" s="1"/>
  <c r="D708" i="1"/>
  <c r="D707" i="1" s="1"/>
  <c r="C708" i="1"/>
  <c r="C707" i="1" s="1"/>
  <c r="E692" i="1"/>
  <c r="D692" i="1"/>
  <c r="C692" i="1"/>
  <c r="E666" i="1"/>
  <c r="D666" i="1"/>
  <c r="C666" i="1"/>
  <c r="E652" i="1"/>
  <c r="E651" i="1" s="1"/>
  <c r="D652" i="1"/>
  <c r="D651" i="1" s="1"/>
  <c r="C652" i="1"/>
  <c r="C651" i="1" s="1"/>
  <c r="E648" i="1"/>
  <c r="E647" i="1" s="1"/>
  <c r="D648" i="1"/>
  <c r="D647" i="1" s="1"/>
  <c r="C648" i="1"/>
  <c r="C647" i="1" s="1"/>
  <c r="E642" i="1"/>
  <c r="D642" i="1"/>
  <c r="C642" i="1"/>
  <c r="E640" i="1"/>
  <c r="E639" i="1" s="1"/>
  <c r="D640" i="1"/>
  <c r="D639" i="1" s="1"/>
  <c r="C640" i="1"/>
  <c r="C639" i="1" s="1"/>
  <c r="E637" i="1"/>
  <c r="E636" i="1" s="1"/>
  <c r="D637" i="1"/>
  <c r="D636" i="1" s="1"/>
  <c r="C637" i="1"/>
  <c r="C636" i="1" s="1"/>
  <c r="E634" i="1"/>
  <c r="E633" i="1" s="1"/>
  <c r="D634" i="1"/>
  <c r="D633" i="1" s="1"/>
  <c r="C634" i="1"/>
  <c r="C633" i="1" s="1"/>
  <c r="E631" i="1"/>
  <c r="E630" i="1" s="1"/>
  <c r="D631" i="1"/>
  <c r="D630" i="1" s="1"/>
  <c r="C631" i="1"/>
  <c r="C630" i="1" s="1"/>
  <c r="E628" i="1"/>
  <c r="E627" i="1" s="1"/>
  <c r="D628" i="1"/>
  <c r="D627" i="1" s="1"/>
  <c r="C628" i="1"/>
  <c r="C627" i="1" s="1"/>
  <c r="E625" i="1"/>
  <c r="E624" i="1" s="1"/>
  <c r="D625" i="1"/>
  <c r="D624" i="1" s="1"/>
  <c r="C625" i="1"/>
  <c r="C624" i="1" s="1"/>
  <c r="E622" i="1"/>
  <c r="E621" i="1" s="1"/>
  <c r="D622" i="1"/>
  <c r="D621" i="1" s="1"/>
  <c r="C622" i="1"/>
  <c r="C621" i="1" s="1"/>
  <c r="E619" i="1"/>
  <c r="E618" i="1" s="1"/>
  <c r="D619" i="1"/>
  <c r="D618" i="1" s="1"/>
  <c r="C619" i="1"/>
  <c r="C618" i="1" s="1"/>
  <c r="E616" i="1"/>
  <c r="E615" i="1" s="1"/>
  <c r="D616" i="1"/>
  <c r="D615" i="1" s="1"/>
  <c r="C616" i="1"/>
  <c r="C615" i="1" s="1"/>
  <c r="E613" i="1"/>
  <c r="E612" i="1" s="1"/>
  <c r="D613" i="1"/>
  <c r="D612" i="1" s="1"/>
  <c r="C613" i="1"/>
  <c r="C612" i="1" s="1"/>
  <c r="E610" i="1"/>
  <c r="E609" i="1" s="1"/>
  <c r="D610" i="1"/>
  <c r="D609" i="1" s="1"/>
  <c r="C610" i="1"/>
  <c r="C609" i="1" s="1"/>
  <c r="E604" i="1"/>
  <c r="E603" i="1" s="1"/>
  <c r="D604" i="1"/>
  <c r="D603" i="1" s="1"/>
  <c r="C604" i="1"/>
  <c r="C603" i="1" s="1"/>
  <c r="E598" i="1"/>
  <c r="E597" i="1" s="1"/>
  <c r="D598" i="1"/>
  <c r="D597" i="1" s="1"/>
  <c r="C598" i="1"/>
  <c r="C597" i="1" s="1"/>
  <c r="E592" i="1"/>
  <c r="E591" i="1" s="1"/>
  <c r="D592" i="1"/>
  <c r="D591" i="1" s="1"/>
  <c r="C592" i="1"/>
  <c r="C591" i="1" s="1"/>
  <c r="E589" i="1"/>
  <c r="E588" i="1" s="1"/>
  <c r="D589" i="1"/>
  <c r="D588" i="1" s="1"/>
  <c r="C589" i="1"/>
  <c r="C588" i="1" s="1"/>
  <c r="E586" i="1"/>
  <c r="E585" i="1" s="1"/>
  <c r="D586" i="1"/>
  <c r="D585" i="1" s="1"/>
  <c r="C586" i="1"/>
  <c r="C585" i="1" s="1"/>
  <c r="E583" i="1"/>
  <c r="E582" i="1" s="1"/>
  <c r="D583" i="1"/>
  <c r="D582" i="1" s="1"/>
  <c r="C583" i="1"/>
  <c r="C582" i="1" s="1"/>
  <c r="E578" i="1"/>
  <c r="D578" i="1"/>
  <c r="C578" i="1"/>
  <c r="E573" i="1"/>
  <c r="D573" i="1"/>
  <c r="C573" i="1"/>
  <c r="E561" i="1"/>
  <c r="D561" i="1"/>
  <c r="C561" i="1"/>
  <c r="E548" i="1"/>
  <c r="D548" i="1"/>
  <c r="C548" i="1"/>
  <c r="E544" i="1"/>
  <c r="E543" i="1" s="1"/>
  <c r="D544" i="1"/>
  <c r="D543" i="1" s="1"/>
  <c r="C543" i="1"/>
  <c r="E475" i="1"/>
  <c r="E474" i="1" s="1"/>
  <c r="E470" i="1" s="1"/>
  <c r="D475" i="1"/>
  <c r="D474" i="1" s="1"/>
  <c r="D470" i="1" s="1"/>
  <c r="C475" i="1"/>
  <c r="C474" i="1" s="1"/>
  <c r="C470" i="1" s="1"/>
  <c r="E462" i="1"/>
  <c r="D462" i="1"/>
  <c r="C462" i="1"/>
  <c r="E438" i="1"/>
  <c r="D438" i="1"/>
  <c r="C438" i="1"/>
  <c r="E436" i="1"/>
  <c r="D436" i="1"/>
  <c r="C436" i="1"/>
  <c r="E434" i="1"/>
  <c r="D434" i="1"/>
  <c r="C434" i="1"/>
  <c r="E419" i="1"/>
  <c r="D419" i="1"/>
  <c r="C419" i="1"/>
  <c r="E412" i="1"/>
  <c r="E411" i="1" s="1"/>
  <c r="D412" i="1"/>
  <c r="D411" i="1" s="1"/>
  <c r="C412" i="1"/>
  <c r="C411" i="1" s="1"/>
  <c r="E408" i="1"/>
  <c r="D408" i="1"/>
  <c r="C408" i="1"/>
  <c r="E405" i="1"/>
  <c r="D405" i="1"/>
  <c r="C405" i="1"/>
  <c r="E403" i="1"/>
  <c r="D403" i="1"/>
  <c r="C403" i="1"/>
  <c r="E396" i="1"/>
  <c r="D396" i="1"/>
  <c r="C396" i="1"/>
  <c r="E394" i="1"/>
  <c r="D394" i="1"/>
  <c r="C394" i="1"/>
  <c r="E392" i="1"/>
  <c r="D392" i="1"/>
  <c r="C392" i="1"/>
  <c r="E390" i="1"/>
  <c r="D390" i="1"/>
  <c r="C390" i="1"/>
  <c r="E385" i="1"/>
  <c r="D385" i="1"/>
  <c r="C385" i="1"/>
  <c r="E380" i="1"/>
  <c r="D380" i="1"/>
  <c r="C380" i="1"/>
  <c r="E378" i="1"/>
  <c r="D378" i="1"/>
  <c r="C378" i="1"/>
  <c r="E376" i="1"/>
  <c r="D376" i="1"/>
  <c r="C376" i="1"/>
  <c r="E374" i="1"/>
  <c r="D374" i="1"/>
  <c r="C374" i="1"/>
  <c r="E372" i="1"/>
  <c r="D372" i="1"/>
  <c r="C372" i="1"/>
  <c r="E370" i="1"/>
  <c r="D370" i="1"/>
  <c r="C370" i="1"/>
  <c r="E368" i="1"/>
  <c r="D368" i="1"/>
  <c r="C368" i="1"/>
  <c r="E366" i="1"/>
  <c r="D366" i="1"/>
  <c r="C366" i="1"/>
  <c r="E364" i="1"/>
  <c r="D364" i="1"/>
  <c r="C364" i="1"/>
  <c r="E362" i="1"/>
  <c r="D362" i="1"/>
  <c r="C362" i="1"/>
  <c r="E355" i="1"/>
  <c r="D355" i="1"/>
  <c r="C355" i="1"/>
  <c r="E353" i="1"/>
  <c r="D353" i="1"/>
  <c r="C353" i="1"/>
  <c r="E351" i="1"/>
  <c r="D351" i="1"/>
  <c r="C351" i="1"/>
  <c r="E344" i="1"/>
  <c r="D344" i="1"/>
  <c r="C344" i="1"/>
  <c r="E342" i="1"/>
  <c r="D342" i="1"/>
  <c r="C342" i="1"/>
  <c r="E340" i="1"/>
  <c r="D340" i="1"/>
  <c r="C340" i="1"/>
  <c r="E338" i="1"/>
  <c r="D338" i="1"/>
  <c r="C338" i="1"/>
  <c r="E336" i="1"/>
  <c r="D336" i="1"/>
  <c r="C336" i="1"/>
  <c r="E332" i="1"/>
  <c r="D332" i="1"/>
  <c r="C332" i="1"/>
  <c r="E330" i="1"/>
  <c r="D330" i="1"/>
  <c r="C330" i="1"/>
  <c r="E328" i="1"/>
  <c r="D328" i="1"/>
  <c r="C328" i="1"/>
  <c r="E326" i="1"/>
  <c r="D326" i="1"/>
  <c r="C326" i="1"/>
  <c r="E320" i="1"/>
  <c r="D320" i="1"/>
  <c r="C320" i="1"/>
  <c r="E316" i="1"/>
  <c r="E315" i="1" s="1"/>
  <c r="E314" i="1" s="1"/>
  <c r="D316" i="1"/>
  <c r="D315" i="1" s="1"/>
  <c r="D314" i="1" s="1"/>
  <c r="C316" i="1"/>
  <c r="C315" i="1" s="1"/>
  <c r="C314" i="1" s="1"/>
  <c r="E312" i="1"/>
  <c r="E311" i="1" s="1"/>
  <c r="E310" i="1" s="1"/>
  <c r="D312" i="1"/>
  <c r="D311" i="1" s="1"/>
  <c r="D310" i="1" s="1"/>
  <c r="C312" i="1"/>
  <c r="C311" i="1" s="1"/>
  <c r="C310" i="1" s="1"/>
  <c r="E300" i="1"/>
  <c r="E299" i="1" s="1"/>
  <c r="E298" i="1" s="1"/>
  <c r="D300" i="1"/>
  <c r="D299" i="1" s="1"/>
  <c r="D298" i="1" s="1"/>
  <c r="C300" i="1"/>
  <c r="C299" i="1" s="1"/>
  <c r="C298" i="1" s="1"/>
  <c r="E296" i="1"/>
  <c r="E295" i="1" s="1"/>
  <c r="D296" i="1"/>
  <c r="D295" i="1" s="1"/>
  <c r="C296" i="1"/>
  <c r="C295" i="1" s="1"/>
  <c r="E293" i="1"/>
  <c r="D293" i="1"/>
  <c r="C293" i="1"/>
  <c r="E291" i="1"/>
  <c r="D291" i="1"/>
  <c r="C291" i="1"/>
  <c r="E285" i="1"/>
  <c r="E284" i="1" s="1"/>
  <c r="D285" i="1"/>
  <c r="D284" i="1" s="1"/>
  <c r="C285" i="1"/>
  <c r="C284" i="1" s="1"/>
  <c r="E282" i="1"/>
  <c r="D282" i="1"/>
  <c r="C282" i="1"/>
  <c r="E279" i="1"/>
  <c r="D279" i="1"/>
  <c r="C279" i="1"/>
  <c r="E277" i="1"/>
  <c r="D277" i="1"/>
  <c r="C277" i="1"/>
  <c r="E274" i="1"/>
  <c r="D274" i="1"/>
  <c r="C274" i="1"/>
  <c r="E269" i="1"/>
  <c r="D269" i="1"/>
  <c r="C269" i="1"/>
  <c r="E266" i="1"/>
  <c r="D266" i="1"/>
  <c r="C266" i="1"/>
  <c r="E264" i="1"/>
  <c r="D264" i="1"/>
  <c r="C264" i="1"/>
  <c r="E262" i="1"/>
  <c r="D262" i="1"/>
  <c r="C262" i="1"/>
  <c r="E260" i="1"/>
  <c r="D260" i="1"/>
  <c r="C260" i="1"/>
  <c r="E255" i="1"/>
  <c r="D255" i="1"/>
  <c r="C255" i="1"/>
  <c r="E248" i="1"/>
  <c r="D248" i="1"/>
  <c r="C248" i="1"/>
  <c r="E244" i="1"/>
  <c r="D244" i="1"/>
  <c r="C244" i="1"/>
  <c r="E242" i="1"/>
  <c r="D242" i="1"/>
  <c r="C242" i="1"/>
  <c r="E240" i="1"/>
  <c r="D240" i="1"/>
  <c r="C240" i="1"/>
  <c r="E238" i="1"/>
  <c r="D238" i="1"/>
  <c r="C238" i="1"/>
  <c r="E231" i="1"/>
  <c r="E230" i="1" s="1"/>
  <c r="E229" i="1" s="1"/>
  <c r="D231" i="1"/>
  <c r="D230" i="1" s="1"/>
  <c r="D229" i="1" s="1"/>
  <c r="C231" i="1"/>
  <c r="C230" i="1" s="1"/>
  <c r="C229" i="1" s="1"/>
  <c r="E222" i="1"/>
  <c r="E221" i="1" s="1"/>
  <c r="D222" i="1"/>
  <c r="D221" i="1" s="1"/>
  <c r="C222" i="1"/>
  <c r="C221" i="1" s="1"/>
  <c r="E219" i="1"/>
  <c r="E218" i="1" s="1"/>
  <c r="D219" i="1"/>
  <c r="D218" i="1" s="1"/>
  <c r="C219" i="1"/>
  <c r="C218" i="1" s="1"/>
  <c r="E215" i="1"/>
  <c r="E211" i="1" s="1"/>
  <c r="D215" i="1"/>
  <c r="D211" i="1" s="1"/>
  <c r="C215" i="1"/>
  <c r="C211" i="1" s="1"/>
  <c r="E209" i="1"/>
  <c r="E208" i="1" s="1"/>
  <c r="D209" i="1"/>
  <c r="D208" i="1" s="1"/>
  <c r="C209" i="1"/>
  <c r="C208" i="1" s="1"/>
  <c r="E195" i="1"/>
  <c r="D195" i="1"/>
  <c r="C195" i="1"/>
  <c r="E193" i="1"/>
  <c r="D193" i="1"/>
  <c r="C193" i="1"/>
  <c r="E184" i="1"/>
  <c r="D184" i="1"/>
  <c r="C184" i="1"/>
  <c r="E178" i="1"/>
  <c r="E177" i="1" s="1"/>
  <c r="D178" i="1"/>
  <c r="D177" i="1" s="1"/>
  <c r="C178" i="1"/>
  <c r="C177" i="1" s="1"/>
  <c r="E174" i="1"/>
  <c r="E173" i="1" s="1"/>
  <c r="D174" i="1"/>
  <c r="D173" i="1" s="1"/>
  <c r="C174" i="1"/>
  <c r="C173" i="1" s="1"/>
  <c r="E171" i="1"/>
  <c r="E170" i="1" s="1"/>
  <c r="D171" i="1"/>
  <c r="D170" i="1" s="1"/>
  <c r="C171" i="1"/>
  <c r="C170" i="1" s="1"/>
  <c r="E168" i="1"/>
  <c r="E167" i="1" s="1"/>
  <c r="D168" i="1"/>
  <c r="D167" i="1" s="1"/>
  <c r="C168" i="1"/>
  <c r="C167" i="1" s="1"/>
  <c r="E164" i="1"/>
  <c r="E163" i="1" s="1"/>
  <c r="D164" i="1"/>
  <c r="D163" i="1" s="1"/>
  <c r="C164" i="1"/>
  <c r="C163" i="1" s="1"/>
  <c r="E161" i="1"/>
  <c r="E160" i="1" s="1"/>
  <c r="D161" i="1"/>
  <c r="D160" i="1" s="1"/>
  <c r="C161" i="1"/>
  <c r="C160" i="1" s="1"/>
  <c r="E156" i="1"/>
  <c r="D156" i="1"/>
  <c r="C156" i="1"/>
  <c r="E154" i="1"/>
  <c r="D154" i="1"/>
  <c r="C154" i="1"/>
  <c r="E148" i="1"/>
  <c r="D148" i="1"/>
  <c r="C148" i="1"/>
  <c r="E130" i="1"/>
  <c r="E129" i="1" s="1"/>
  <c r="E128" i="1" s="1"/>
  <c r="D130" i="1"/>
  <c r="D129" i="1" s="1"/>
  <c r="D128" i="1" s="1"/>
  <c r="C130" i="1"/>
  <c r="C129" i="1" s="1"/>
  <c r="C128" i="1" s="1"/>
  <c r="E126" i="1"/>
  <c r="E125" i="1" s="1"/>
  <c r="D126" i="1"/>
  <c r="D125" i="1" s="1"/>
  <c r="C126" i="1"/>
  <c r="C125" i="1" s="1"/>
  <c r="E118" i="1"/>
  <c r="E117" i="1" s="1"/>
  <c r="D118" i="1"/>
  <c r="D117" i="1" s="1"/>
  <c r="C118" i="1"/>
  <c r="C117" i="1" s="1"/>
  <c r="E115" i="1"/>
  <c r="E114" i="1" s="1"/>
  <c r="D115" i="1"/>
  <c r="D114" i="1" s="1"/>
  <c r="C115" i="1"/>
  <c r="C114" i="1" s="1"/>
  <c r="E111" i="1"/>
  <c r="E110" i="1" s="1"/>
  <c r="D111" i="1"/>
  <c r="D110" i="1" s="1"/>
  <c r="C111" i="1"/>
  <c r="C110" i="1" s="1"/>
  <c r="E106" i="1"/>
  <c r="E105" i="1" s="1"/>
  <c r="E104" i="1" s="1"/>
  <c r="D106" i="1"/>
  <c r="D105" i="1" s="1"/>
  <c r="D104" i="1" s="1"/>
  <c r="C106" i="1"/>
  <c r="C105" i="1" s="1"/>
  <c r="C104" i="1" s="1"/>
  <c r="E102" i="1"/>
  <c r="E101" i="1" s="1"/>
  <c r="D102" i="1"/>
  <c r="D101" i="1" s="1"/>
  <c r="C102" i="1"/>
  <c r="C101" i="1" s="1"/>
  <c r="E98" i="1"/>
  <c r="E97" i="1" s="1"/>
  <c r="E96" i="1" s="1"/>
  <c r="D98" i="1"/>
  <c r="D97" i="1" s="1"/>
  <c r="D96" i="1" s="1"/>
  <c r="C98" i="1"/>
  <c r="C97" i="1" s="1"/>
  <c r="C96" i="1" s="1"/>
  <c r="E93" i="1"/>
  <c r="E92" i="1" s="1"/>
  <c r="D93" i="1"/>
  <c r="D92" i="1" s="1"/>
  <c r="C93" i="1"/>
  <c r="C92" i="1" s="1"/>
  <c r="E90" i="1"/>
  <c r="E89" i="1" s="1"/>
  <c r="D90" i="1"/>
  <c r="D89" i="1" s="1"/>
  <c r="C90" i="1"/>
  <c r="C89" i="1" s="1"/>
  <c r="E85" i="1"/>
  <c r="E84" i="1" s="1"/>
  <c r="E83" i="1" s="1"/>
  <c r="D85" i="1"/>
  <c r="D84" i="1" s="1"/>
  <c r="D83" i="1" s="1"/>
  <c r="C85" i="1"/>
  <c r="C84" i="1" s="1"/>
  <c r="C83" i="1" s="1"/>
  <c r="E81" i="1"/>
  <c r="E80" i="1" s="1"/>
  <c r="E79" i="1" s="1"/>
  <c r="D81" i="1"/>
  <c r="D80" i="1" s="1"/>
  <c r="D79" i="1" s="1"/>
  <c r="C81" i="1"/>
  <c r="C80" i="1" s="1"/>
  <c r="C79" i="1" s="1"/>
  <c r="E71" i="1"/>
  <c r="E70" i="1" s="1"/>
  <c r="E69" i="1" s="1"/>
  <c r="D71" i="1"/>
  <c r="D70" i="1" s="1"/>
  <c r="D69" i="1" s="1"/>
  <c r="C71" i="1"/>
  <c r="C70" i="1" s="1"/>
  <c r="C69" i="1" s="1"/>
  <c r="E66" i="1"/>
  <c r="E65" i="1" s="1"/>
  <c r="E64" i="1" s="1"/>
  <c r="D66" i="1"/>
  <c r="D65" i="1" s="1"/>
  <c r="D64" i="1" s="1"/>
  <c r="C66" i="1"/>
  <c r="C65" i="1" s="1"/>
  <c r="C64" i="1" s="1"/>
  <c r="E62" i="1"/>
  <c r="E61" i="1" s="1"/>
  <c r="E60" i="1" s="1"/>
  <c r="D62" i="1"/>
  <c r="D61" i="1" s="1"/>
  <c r="D60" i="1" s="1"/>
  <c r="C62" i="1"/>
  <c r="C61" i="1" s="1"/>
  <c r="C60" i="1" s="1"/>
  <c r="E54" i="1"/>
  <c r="E53" i="1" s="1"/>
  <c r="E52" i="1" s="1"/>
  <c r="D54" i="1"/>
  <c r="D53" i="1" s="1"/>
  <c r="D52" i="1" s="1"/>
  <c r="C54" i="1"/>
  <c r="C53" i="1" s="1"/>
  <c r="C52" i="1" s="1"/>
  <c r="E50" i="1"/>
  <c r="D50" i="1"/>
  <c r="C50" i="1"/>
  <c r="E49" i="1"/>
  <c r="E48" i="1" s="1"/>
  <c r="D49" i="1"/>
  <c r="D48" i="1" s="1"/>
  <c r="C49" i="1"/>
  <c r="C48" i="1" s="1"/>
  <c r="E44" i="1"/>
  <c r="E43" i="1" s="1"/>
  <c r="D44" i="1"/>
  <c r="D43" i="1" s="1"/>
  <c r="C44" i="1"/>
  <c r="C43" i="1" s="1"/>
  <c r="E41" i="1"/>
  <c r="E40" i="1" s="1"/>
  <c r="D41" i="1"/>
  <c r="D40" i="1" s="1"/>
  <c r="C41" i="1"/>
  <c r="C40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D288" i="1" l="1"/>
  <c r="D287" i="1" s="1"/>
  <c r="E288" i="1"/>
  <c r="E287" i="1" s="1"/>
  <c r="C319" i="1"/>
  <c r="C318" i="1" s="1"/>
  <c r="D319" i="1"/>
  <c r="D318" i="1" s="1"/>
  <c r="E319" i="1"/>
  <c r="E318" i="1" s="1"/>
  <c r="C288" i="1"/>
  <c r="C287" i="1" s="1"/>
  <c r="D252" i="1"/>
  <c r="D251" i="1" s="1"/>
  <c r="E252" i="1"/>
  <c r="E251" i="1" s="1"/>
  <c r="C252" i="1"/>
  <c r="C251" i="1" s="1"/>
  <c r="D13" i="1"/>
  <c r="D12" i="1" s="1"/>
  <c r="C13" i="1"/>
  <c r="C12" i="1" s="1"/>
  <c r="E13" i="1"/>
  <c r="E12" i="1" s="1"/>
  <c r="E542" i="1"/>
  <c r="D542" i="1"/>
  <c r="E138" i="1"/>
  <c r="E137" i="1" s="1"/>
  <c r="D138" i="1"/>
  <c r="D137" i="1" s="1"/>
  <c r="C138" i="1"/>
  <c r="C137" i="1" s="1"/>
  <c r="E433" i="1"/>
  <c r="E432" i="1" s="1"/>
  <c r="E421" i="1" s="1"/>
  <c r="C560" i="1"/>
  <c r="D560" i="1"/>
  <c r="E560" i="1"/>
  <c r="D732" i="1"/>
  <c r="E732" i="1"/>
  <c r="C433" i="1"/>
  <c r="C432" i="1" s="1"/>
  <c r="C421" i="1" s="1"/>
  <c r="C732" i="1"/>
  <c r="D192" i="1"/>
  <c r="D191" i="1" s="1"/>
  <c r="D183" i="1" s="1"/>
  <c r="D176" i="1" s="1"/>
  <c r="D433" i="1"/>
  <c r="D432" i="1" s="1"/>
  <c r="D421" i="1" s="1"/>
  <c r="C361" i="1"/>
  <c r="C360" i="1" s="1"/>
  <c r="C192" i="1"/>
  <c r="C191" i="1" s="1"/>
  <c r="C183" i="1" s="1"/>
  <c r="C176" i="1" s="1"/>
  <c r="D361" i="1"/>
  <c r="D360" i="1" s="1"/>
  <c r="E361" i="1"/>
  <c r="E360" i="1" s="1"/>
  <c r="C389" i="1"/>
  <c r="C388" i="1" s="1"/>
  <c r="D389" i="1"/>
  <c r="D388" i="1" s="1"/>
  <c r="E389" i="1"/>
  <c r="E388" i="1" s="1"/>
  <c r="C237" i="1"/>
  <c r="C236" i="1" s="1"/>
  <c r="D237" i="1"/>
  <c r="D236" i="1" s="1"/>
  <c r="E237" i="1"/>
  <c r="E236" i="1" s="1"/>
  <c r="E192" i="1"/>
  <c r="E191" i="1" s="1"/>
  <c r="E183" i="1" s="1"/>
  <c r="E176" i="1" s="1"/>
  <c r="C113" i="1"/>
  <c r="C542" i="1"/>
  <c r="C749" i="1"/>
  <c r="C748" i="1" s="1"/>
  <c r="E749" i="1"/>
  <c r="E748" i="1" s="1"/>
  <c r="D749" i="1"/>
  <c r="D748" i="1" s="1"/>
  <c r="D113" i="1"/>
  <c r="E113" i="1"/>
  <c r="C166" i="1"/>
  <c r="C159" i="1" s="1"/>
  <c r="C158" i="1" s="1"/>
  <c r="D461" i="1"/>
  <c r="D449" i="1" s="1"/>
  <c r="D153" i="1"/>
  <c r="D152" i="1" s="1"/>
  <c r="E153" i="1"/>
  <c r="E152" i="1" s="1"/>
  <c r="D415" i="1"/>
  <c r="C207" i="1"/>
  <c r="D350" i="1"/>
  <c r="D349" i="1" s="1"/>
  <c r="C350" i="1"/>
  <c r="C349" i="1" s="1"/>
  <c r="E461" i="1"/>
  <c r="E449" i="1" s="1"/>
  <c r="C273" i="1"/>
  <c r="C272" i="1" s="1"/>
  <c r="D273" i="1"/>
  <c r="D272" i="1" s="1"/>
  <c r="E273" i="1"/>
  <c r="E272" i="1" s="1"/>
  <c r="D335" i="1"/>
  <c r="D334" i="1" s="1"/>
  <c r="C461" i="1"/>
  <c r="C449" i="1" s="1"/>
  <c r="E415" i="1"/>
  <c r="C415" i="1"/>
  <c r="E350" i="1"/>
  <c r="E349" i="1" s="1"/>
  <c r="E335" i="1"/>
  <c r="E334" i="1" s="1"/>
  <c r="C335" i="1"/>
  <c r="C334" i="1" s="1"/>
  <c r="D217" i="1"/>
  <c r="E217" i="1"/>
  <c r="C217" i="1"/>
  <c r="E207" i="1"/>
  <c r="D207" i="1"/>
  <c r="D166" i="1"/>
  <c r="D159" i="1" s="1"/>
  <c r="D158" i="1" s="1"/>
  <c r="E166" i="1"/>
  <c r="E159" i="1" s="1"/>
  <c r="E158" i="1" s="1"/>
  <c r="C153" i="1"/>
  <c r="C152" i="1" s="1"/>
  <c r="D100" i="1"/>
  <c r="D95" i="1" s="1"/>
  <c r="E100" i="1"/>
  <c r="E95" i="1" s="1"/>
  <c r="E88" i="1"/>
  <c r="E87" i="1" s="1"/>
  <c r="C88" i="1"/>
  <c r="C87" i="1" s="1"/>
  <c r="D88" i="1"/>
  <c r="D87" i="1" s="1"/>
  <c r="D78" i="1"/>
  <c r="D68" i="1" s="1"/>
  <c r="C78" i="1"/>
  <c r="C68" i="1" s="1"/>
  <c r="C47" i="1"/>
  <c r="C46" i="1" s="1"/>
  <c r="E47" i="1"/>
  <c r="E46" i="1" s="1"/>
  <c r="D33" i="1"/>
  <c r="D32" i="1" s="1"/>
  <c r="D691" i="1"/>
  <c r="C33" i="1"/>
  <c r="C32" i="1" s="1"/>
  <c r="D47" i="1"/>
  <c r="D46" i="1" s="1"/>
  <c r="E78" i="1"/>
  <c r="E68" i="1" s="1"/>
  <c r="C100" i="1"/>
  <c r="C95" i="1" s="1"/>
  <c r="C691" i="1"/>
  <c r="E33" i="1"/>
  <c r="E32" i="1" s="1"/>
  <c r="E691" i="1"/>
  <c r="C206" i="1" l="1"/>
  <c r="E206" i="1"/>
  <c r="D206" i="1"/>
  <c r="E235" i="1"/>
  <c r="E234" i="1" s="1"/>
  <c r="D235" i="1"/>
  <c r="D234" i="1" s="1"/>
  <c r="C235" i="1"/>
  <c r="C234" i="1" s="1"/>
  <c r="D136" i="1"/>
  <c r="D109" i="1" s="1"/>
  <c r="E136" i="1"/>
  <c r="E109" i="1" s="1"/>
  <c r="D541" i="1"/>
  <c r="D540" i="1" s="1"/>
  <c r="E541" i="1"/>
  <c r="E540" i="1" s="1"/>
  <c r="C541" i="1"/>
  <c r="C540" i="1" s="1"/>
  <c r="C136" i="1"/>
  <c r="C109" i="1" s="1"/>
  <c r="D11" i="1"/>
  <c r="E11" i="1"/>
  <c r="C11" i="1"/>
  <c r="E108" i="1" l="1"/>
  <c r="E10" i="1" s="1"/>
  <c r="E758" i="1" s="1"/>
  <c r="C108" i="1"/>
  <c r="C10" i="1" s="1"/>
  <c r="C758" i="1" s="1"/>
  <c r="D108" i="1"/>
  <c r="D10" i="1" s="1"/>
  <c r="D758" i="1" s="1"/>
</calcChain>
</file>

<file path=xl/sharedStrings.xml><?xml version="1.0" encoding="utf-8"?>
<sst xmlns="http://schemas.openxmlformats.org/spreadsheetml/2006/main" count="1505" uniqueCount="1250">
  <si>
    <t>к решению Совета</t>
  </si>
  <si>
    <t>(руб.)</t>
  </si>
  <si>
    <t>Наименование показателя</t>
  </si>
  <si>
    <t>Код видов доходов, подвидов доходов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</si>
  <si>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</si>
  <si>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</si>
  <si>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</si>
  <si>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</si>
  <si>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</si>
  <si>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</si>
  <si>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</si>
  <si>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</si>
  <si>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 xml:space="preserve"> 1 01 02010 01 0000 110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</si>
  <si>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</si>
  <si>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</si>
  <si>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</si>
  <si>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</si>
  <si>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</si>
  <si>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</si>
  <si>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</si>
  <si>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</si>
  <si>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</si>
  <si>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</si>
  <si>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</si>
  <si>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</si>
  <si>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</si>
  <si>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 xml:space="preserve"> 1 01 02080 01 0000 110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</si>
  <si>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</si>
  <si>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</si>
  <si>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</si>
  <si>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</si>
  <si>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</si>
  <si>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</si>
  <si>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</si>
  <si>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</si>
  <si>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</si>
  <si>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</si>
  <si>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</si>
  <si>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</si>
  <si>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</si>
  <si>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</si>
  <si>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</si>
  <si>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</si>
  <si>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</si>
  <si>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</si>
  <si>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</si>
  <si>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</si>
  <si>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</si>
  <si>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</si>
  <si>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</si>
  <si>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</si>
  <si>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</si>
  <si>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</si>
  <si>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</si>
  <si>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</si>
  <si>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</si>
  <si>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</si>
  <si>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</si>
  <si>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</si>
  <si>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</si>
  <si>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</si>
  <si>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</si>
  <si>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</si>
  <si>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</si>
  <si>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</si>
  <si>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</si>
  <si>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</si>
  <si>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</si>
  <si>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</si>
  <si>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</si>
  <si>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</si>
  <si>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</si>
  <si>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</si>
  <si>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</si>
  <si>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</si>
  <si>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</si>
  <si>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</si>
  <si>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</si>
  <si>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</si>
  <si>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</si>
  <si>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</si>
  <si>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</si>
  <si>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</si>
  <si>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</si>
  <si>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</si>
  <si>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</si>
  <si>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</si>
  <si>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</si>
  <si>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</si>
  <si>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</si>
  <si>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</si>
  <si>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</si>
  <si>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</si>
  <si>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</si>
  <si>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</si>
  <si>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</si>
  <si>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</si>
  <si>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</si>
  <si>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</si>
  <si>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</si>
  <si>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</si>
  <si>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</si>
  <si>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</si>
  <si>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</si>
  <si>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</si>
  <si>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</si>
  <si>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</si>
  <si>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</si>
  <si>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</si>
  <si>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</si>
  <si>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</si>
  <si>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</si>
  <si>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</si>
  <si>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</si>
  <si>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</si>
  <si>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</si>
  <si>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</si>
  <si>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</si>
  <si>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</si>
  <si>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</si>
  <si>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</si>
  <si>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</si>
  <si>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</si>
  <si>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</si>
  <si>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</si>
  <si>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</si>
  <si>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</si>
  <si>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</si>
  <si>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</si>
  <si>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</si>
  <si>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</si>
  <si>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</si>
  <si>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</si>
  <si>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</si>
  <si>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</si>
  <si>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</si>
  <si>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</si>
  <si>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</si>
  <si>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</si>
  <si>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</si>
  <si>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</si>
  <si>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</si>
  <si>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</si>
  <si>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</si>
  <si>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</si>
  <si>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</si>
  <si>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</si>
  <si>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</si>
  <si>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</si>
  <si>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</si>
  <si>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</si>
  <si>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</si>
  <si>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</si>
  <si>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</si>
  <si>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</si>
  <si>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</si>
  <si>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</si>
  <si>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</si>
  <si>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</si>
  <si>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</si>
  <si>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</si>
  <si>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</si>
  <si>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</si>
  <si>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</si>
  <si>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</si>
  <si>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</si>
  <si>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</si>
  <si>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</si>
  <si>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</si>
  <si>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</si>
  <si>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</si>
  <si>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</si>
  <si>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</si>
  <si>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</si>
  <si>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</si>
  <si>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</si>
  <si>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</si>
  <si>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</si>
  <si>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</si>
  <si>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</si>
  <si>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</si>
  <si>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</si>
  <si>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</si>
  <si>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</si>
  <si>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</si>
  <si>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</si>
  <si>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</si>
  <si>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</si>
  <si>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</si>
  <si>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</si>
  <si>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</si>
  <si>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</si>
  <si>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</si>
  <si>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</si>
  <si>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</si>
  <si>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</si>
  <si>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</si>
  <si>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</si>
  <si>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</si>
  <si>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</si>
  <si>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</si>
  <si>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</si>
  <si>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</si>
  <si>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</si>
  <si>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</si>
  <si>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</si>
  <si>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</si>
  <si>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</si>
  <si>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</si>
  <si>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</si>
  <si>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</si>
  <si>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</si>
  <si>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</si>
  <si>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</si>
  <si>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</si>
  <si>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</si>
  <si>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</si>
  <si>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</si>
  <si>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</si>
  <si>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</si>
  <si>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</si>
  <si>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</si>
  <si>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</si>
  <si>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</si>
  <si>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</si>
  <si>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</si>
  <si>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</si>
  <si>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</si>
  <si>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</si>
  <si>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</si>
  <si>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</si>
  <si>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</si>
  <si>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</si>
  <si>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</si>
  <si>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</si>
  <si>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</si>
  <si>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</si>
  <si>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</si>
  <si>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</si>
  <si>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</si>
  <si>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</si>
  <si>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</si>
  <si>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</si>
  <si>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</si>
  <si>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</si>
  <si>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</si>
  <si>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</si>
  <si>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</si>
  <si>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</si>
  <si>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</si>
  <si>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</si>
  <si>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</si>
  <si>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</si>
  <si>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</si>
  <si>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</si>
  <si>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</si>
  <si>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</si>
  <si>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</si>
  <si>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</si>
  <si>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</si>
  <si>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</si>
  <si>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</si>
  <si>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</si>
  <si>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</si>
  <si>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</si>
  <si>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</si>
  <si>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</si>
  <si>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</si>
  <si>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</si>
  <si>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</si>
  <si>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</si>
  <si>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</si>
  <si>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</si>
  <si>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</si>
  <si>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</si>
  <si>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</si>
  <si>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</si>
  <si>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</si>
  <si>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</si>
  <si>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</si>
  <si>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</si>
  <si>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</si>
  <si>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</si>
  <si>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</si>
  <si>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</si>
  <si>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</si>
  <si>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</si>
  <si>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</si>
  <si>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</si>
  <si>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</si>
  <si>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</si>
  <si>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</si>
  <si>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</si>
  <si>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</si>
  <si>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</si>
  <si>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</si>
  <si>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</si>
  <si>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</si>
  <si>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</si>
  <si>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</si>
  <si>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</si>
  <si>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</si>
  <si>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</si>
  <si>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</si>
  <si>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</si>
  <si>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</si>
  <si>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</si>
  <si>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</si>
  <si>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</si>
  <si>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</si>
  <si>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</si>
  <si>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</si>
  <si>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</si>
  <si>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</si>
  <si>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</si>
  <si>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</si>
  <si>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</si>
  <si>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</si>
  <si>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</si>
  <si>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</si>
  <si>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</si>
  <si>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</si>
  <si>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</si>
  <si>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</si>
  <si>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</si>
  <si>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</si>
  <si>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</si>
  <si>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</si>
  <si>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</si>
  <si>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</si>
  <si>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</si>
  <si>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</si>
  <si>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</si>
  <si>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</si>
  <si>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</si>
  <si>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</si>
  <si>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</si>
  <si>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</si>
  <si>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</si>
  <si>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</si>
  <si>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</si>
  <si>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</si>
  <si>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</si>
  <si>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</si>
  <si>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</si>
  <si>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</si>
  <si>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</si>
  <si>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</si>
  <si>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</si>
  <si>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</si>
  <si>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</si>
  <si>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</si>
  <si>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</si>
  <si>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</si>
  <si>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</si>
  <si>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</si>
  <si>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</si>
  <si>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</si>
  <si>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</si>
  <si>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</si>
  <si>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</si>
  <si>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</si>
  <si>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</si>
  <si>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</si>
  <si>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</si>
  <si>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</si>
  <si>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</si>
  <si>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</si>
  <si>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</si>
  <si>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</si>
  <si>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</si>
  <si>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</si>
  <si>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</si>
  <si>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</si>
  <si>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</si>
  <si>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</si>
  <si>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</si>
  <si>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</si>
  <si>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</si>
  <si>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</si>
  <si>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</si>
  <si>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</si>
  <si>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</si>
  <si>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</si>
  <si>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</si>
  <si>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</si>
  <si>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</si>
  <si>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</si>
  <si>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</si>
  <si>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</si>
  <si>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</si>
  <si>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</si>
  <si>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</si>
  <si>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</si>
  <si>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</si>
  <si>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</si>
  <si>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</si>
  <si>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</si>
  <si>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</si>
  <si>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</si>
  <si>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</si>
  <si>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</si>
  <si>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</si>
  <si>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</si>
  <si>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</si>
  <si>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</si>
  <si>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</si>
  <si>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</si>
  <si>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</si>
  <si>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</si>
  <si>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</si>
  <si>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</si>
  <si>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</si>
  <si>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</si>
  <si>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</si>
  <si>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</si>
  <si>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</si>
  <si>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</si>
  <si>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</si>
  <si>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</si>
  <si>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</si>
  <si>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</si>
  <si>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</si>
  <si>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</si>
  <si>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</si>
  <si>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</si>
  <si>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</si>
  <si>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</si>
  <si>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</si>
  <si>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</si>
  <si>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</si>
  <si>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</si>
  <si>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</si>
  <si>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</si>
  <si>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</si>
  <si>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</si>
  <si>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</si>
  <si>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</si>
  <si>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</si>
  <si>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</si>
  <si>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</si>
  <si>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</si>
  <si>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</si>
  <si>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</si>
  <si>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</si>
  <si>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</si>
  <si>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</si>
  <si>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</si>
  <si>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</si>
  <si>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</si>
  <si>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</si>
  <si>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</si>
  <si>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</si>
  <si>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</si>
  <si>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</si>
  <si>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</si>
  <si>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</si>
  <si>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</si>
  <si>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</si>
  <si>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</si>
  <si>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</si>
  <si>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</si>
  <si>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</si>
  <si>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</si>
  <si>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</si>
  <si>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</si>
  <si>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</si>
  <si>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</si>
  <si>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</si>
  <si>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</si>
  <si>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</si>
  <si>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</si>
  <si>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</si>
  <si>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</si>
  <si>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</si>
  <si>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</si>
  <si>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</si>
  <si>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</si>
  <si>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</si>
  <si>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</si>
  <si>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</si>
  <si>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</si>
  <si>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</si>
  <si>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</si>
  <si>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</si>
  <si>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</si>
  <si>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</si>
  <si>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</si>
  <si>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</si>
  <si>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</si>
  <si>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</si>
  <si>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</si>
  <si>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</si>
  <si>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</si>
  <si>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</si>
  <si>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</si>
  <si>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</si>
  <si>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</si>
  <si>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</si>
  <si>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</si>
  <si>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</si>
  <si>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</si>
  <si>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</si>
  <si>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</si>
  <si>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</si>
  <si>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</si>
  <si>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</si>
  <si>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</si>
  <si>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</si>
  <si>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</si>
  <si>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</si>
  <si>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</si>
  <si>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</si>
  <si>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</si>
  <si>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</si>
  <si>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</si>
  <si>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</si>
  <si>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</si>
  <si>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</si>
  <si>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</si>
  <si>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</si>
  <si>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</si>
  <si>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</si>
  <si>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</si>
  <si>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</si>
  <si>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</si>
  <si>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</si>
  <si>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</si>
  <si>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</si>
  <si>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</si>
  <si>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</si>
  <si>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</si>
  <si>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</si>
  <si>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</si>
  <si>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</si>
  <si>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</si>
  <si>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</si>
  <si>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</si>
  <si>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</si>
  <si>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</si>
  <si>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</si>
  <si>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</si>
  <si>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</si>
  <si>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</si>
  <si>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</si>
  <si>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</si>
  <si>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</si>
  <si>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</si>
  <si>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</si>
  <si>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</si>
  <si>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</si>
  <si>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</si>
  <si>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</si>
  <si>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</si>
  <si>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</si>
  <si>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</si>
  <si>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</si>
  <si>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</si>
  <si>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</si>
  <si>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</si>
  <si>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</si>
  <si>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</si>
  <si>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</si>
  <si>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</si>
  <si>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</si>
  <si>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</si>
  <si>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</si>
  <si>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188 1 16 10123 01 0041 140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</si>
  <si>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</si>
  <si>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</si>
  <si>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</si>
  <si>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</si>
  <si>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</si>
  <si>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</si>
  <si>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</si>
  <si>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</si>
  <si>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</si>
  <si>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</si>
  <si>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</si>
  <si>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</si>
  <si>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</si>
  <si>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</si>
  <si>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</si>
  <si>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</si>
  <si>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</si>
  <si>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</si>
  <si>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</si>
  <si>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</si>
  <si>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</si>
  <si>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</si>
  <si>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</si>
  <si>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</si>
  <si>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</si>
  <si>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</si>
  <si>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</si>
  <si>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</si>
  <si>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</si>
  <si>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</si>
  <si>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</si>
  <si>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</si>
  <si>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</si>
  <si>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</si>
  <si>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</si>
  <si>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</si>
  <si>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</si>
  <si>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</si>
  <si>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2 02 20299 00 0000 150</t>
  </si>
  <si>
    <t>2 02 20299 04 0000 150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</si>
  <si>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</si>
  <si>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</si>
  <si>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</si>
  <si>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</si>
  <si>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</si>
  <si>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</si>
  <si>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</si>
  <si>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</si>
  <si>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</si>
  <si>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</si>
  <si>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</si>
  <si>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</si>
  <si>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</si>
  <si>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</si>
  <si>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</si>
  <si>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</si>
  <si>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</si>
  <si>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</si>
  <si>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</si>
  <si>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</si>
  <si>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</si>
  <si>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</si>
  <si>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</si>
  <si>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</si>
  <si>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</si>
  <si>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</si>
  <si>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</si>
  <si>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</si>
  <si>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</si>
  <si>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</si>
  <si>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</si>
  <si>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</si>
  <si>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</si>
  <si>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</si>
  <si>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</si>
  <si>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</si>
  <si>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</si>
  <si>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</si>
  <si>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</si>
  <si>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</si>
  <si>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</si>
  <si>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</si>
  <si>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</si>
  <si>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</si>
  <si>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</si>
  <si>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</si>
  <si>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</si>
  <si>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</si>
  <si>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</si>
  <si>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</si>
  <si>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</si>
  <si>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</si>
  <si>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</si>
  <si>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</si>
  <si>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</si>
  <si>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</si>
  <si>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</si>
  <si>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</si>
  <si>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</si>
  <si>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</si>
  <si>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</si>
  <si>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</si>
  <si>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</si>
  <si>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</si>
  <si>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</si>
  <si>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</si>
  <si>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</si>
  <si>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</si>
  <si>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</si>
  <si>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</si>
  <si>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</si>
  <si>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</si>
  <si>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</si>
  <si>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</si>
  <si>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</si>
  <si>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</si>
  <si>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</si>
  <si>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</si>
  <si>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</si>
  <si>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</si>
  <si>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</si>
  <si>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</si>
  <si>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</si>
  <si>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</si>
  <si>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</si>
  <si>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</si>
  <si>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</si>
  <si>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</si>
  <si>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</si>
  <si>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</si>
  <si>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</si>
  <si>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</si>
  <si>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</si>
  <si>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</si>
  <si>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</si>
  <si>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</si>
  <si>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</si>
  <si>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</si>
  <si>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</si>
  <si>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</si>
  <si>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</si>
  <si>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</si>
  <si>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</si>
  <si>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</si>
  <si>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</si>
  <si>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</si>
  <si>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</si>
  <si>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</si>
  <si>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</si>
  <si>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</si>
  <si>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</si>
  <si>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</si>
  <si>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</si>
  <si>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</si>
  <si>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</si>
  <si>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</si>
  <si>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</si>
  <si>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</si>
  <si>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</si>
  <si>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</si>
  <si>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</si>
  <si>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</si>
  <si>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</si>
  <si>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</si>
  <si>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</si>
  <si>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</si>
  <si>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</si>
  <si>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</si>
  <si>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</si>
  <si>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</si>
  <si>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</si>
  <si>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</si>
  <si>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</si>
  <si>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</si>
  <si>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</si>
  <si>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</si>
  <si>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</si>
  <si>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</si>
  <si>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</si>
  <si>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</si>
  <si>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</si>
  <si>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</si>
  <si>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</si>
  <si>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</si>
  <si>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</si>
  <si>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</si>
  <si>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</si>
  <si>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</si>
  <si>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</si>
  <si>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</si>
  <si>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</si>
  <si>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</si>
  <si>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</si>
  <si>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</si>
  <si>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</si>
  <si>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</si>
  <si>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</si>
  <si>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</si>
  <si>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</si>
  <si>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</si>
  <si>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</si>
  <si>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</si>
  <si>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</si>
  <si>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</si>
  <si>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</si>
  <si>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</si>
  <si>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</si>
  <si>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</si>
  <si>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</si>
  <si>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</si>
  <si>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</si>
  <si>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</si>
  <si>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</si>
  <si>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</si>
  <si>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</si>
  <si>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</si>
  <si>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</si>
  <si>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</si>
  <si>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</si>
  <si>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</si>
  <si>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</si>
  <si>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</si>
  <si>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</si>
  <si>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</si>
  <si>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</si>
  <si>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</si>
  <si>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</si>
  <si>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</si>
  <si>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2 02 45303 00 0000 150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</si>
  <si>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</si>
  <si>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</si>
  <si>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</si>
  <si>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</si>
  <si>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</si>
  <si>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</si>
  <si>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</si>
  <si>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</si>
  <si>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</si>
  <si>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</si>
  <si>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</si>
  <si>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</si>
  <si>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</si>
  <si>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</si>
  <si>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</si>
  <si>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</si>
  <si>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</si>
  <si>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</si>
  <si>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</si>
  <si>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</si>
  <si>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</si>
  <si>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</si>
  <si>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</si>
  <si>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</si>
  <si>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</si>
  <si>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</si>
  <si>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</si>
  <si>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</si>
  <si>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</si>
  <si>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</si>
  <si>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</si>
  <si>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</si>
  <si>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</si>
  <si>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</si>
  <si>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</si>
  <si>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</si>
  <si>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</si>
  <si>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</si>
  <si>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</si>
  <si>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</si>
  <si>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</si>
  <si>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</si>
  <si>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</si>
  <si>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</si>
  <si>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</si>
  <si>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</si>
  <si>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</si>
  <si>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</si>
  <si>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</si>
  <si>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</si>
  <si>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</si>
  <si>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</si>
  <si>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</si>
  <si>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</si>
  <si>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</si>
  <si>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</si>
  <si>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</si>
  <si>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</si>
  <si>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</si>
  <si>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</si>
  <si>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</si>
  <si>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</si>
  <si>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</si>
  <si>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</si>
  <si>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</si>
  <si>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</si>
  <si>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</si>
  <si>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</si>
  <si>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</si>
  <si>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</si>
  <si>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>2 02 25229 00 0000 150</t>
  </si>
  <si>
    <t>1 16 11050 01 0000 140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</si>
  <si>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</si>
  <si>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создание спортивных площадок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</si>
  <si>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</si>
  <si>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</si>
  <si>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</si>
  <si>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</si>
  <si>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</si>
  <si>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</si>
  <si>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</si>
  <si>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</si>
  <si>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</si>
  <si>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</si>
  <si>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</si>
  <si>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</si>
  <si>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</si>
  <si>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</si>
  <si>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</si>
  <si>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</si>
  <si>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</si>
  <si>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</si>
  <si>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</si>
  <si>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</si>
  <si>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</si>
  <si>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</si>
  <si>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</si>
  <si>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</si>
  <si>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</si>
  <si>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</si>
  <si>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</si>
  <si>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</si>
  <si>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</si>
  <si>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</si>
  <si>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</si>
  <si>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</si>
  <si>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</si>
  <si>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</si>
  <si>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</si>
  <si>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</si>
  <si>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</si>
  <si>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</si>
  <si>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</si>
  <si>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</si>
  <si>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</si>
  <si>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</si>
  <si>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006 1 13 02994 04 0090 130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</si>
  <si>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</si>
  <si>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</si>
  <si>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</si>
  <si>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</si>
  <si>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</si>
  <si>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</si>
  <si>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</si>
  <si>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</si>
  <si>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</si>
  <si>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</si>
  <si>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</si>
  <si>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</si>
  <si>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</si>
  <si>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</si>
  <si>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</si>
  <si>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</si>
  <si>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</si>
  <si>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</si>
  <si>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</si>
  <si>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</si>
  <si>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</si>
  <si>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</si>
  <si>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</si>
  <si>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</si>
  <si>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</si>
  <si>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</si>
  <si>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</si>
  <si>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</si>
  <si>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</si>
  <si>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</si>
  <si>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</si>
  <si>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</si>
  <si>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</si>
  <si>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</si>
  <si>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</si>
  <si>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</si>
  <si>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</si>
  <si>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</si>
  <si>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</si>
  <si>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</si>
  <si>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</si>
  <si>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</si>
  <si>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</si>
  <si>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</si>
  <si>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</si>
  <si>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</si>
  <si>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</si>
  <si>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</si>
  <si>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</si>
  <si>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</si>
  <si>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</si>
  <si>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</si>
  <si>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</si>
  <si>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</si>
  <si>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</si>
  <si>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</si>
  <si>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</si>
  <si>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</si>
  <si>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</si>
  <si>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</si>
  <si>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</si>
  <si>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</si>
  <si>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</si>
  <si>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</si>
  <si>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</si>
  <si>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</si>
  <si>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</si>
  <si>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</si>
  <si>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</si>
  <si>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</si>
  <si>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</si>
  <si>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</si>
  <si>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</si>
  <si>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</si>
  <si>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</si>
  <si>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</si>
  <si>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</si>
  <si>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</si>
  <si>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</si>
  <si>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</si>
  <si>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</si>
  <si>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</si>
  <si>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</si>
  <si>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</si>
  <si>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</si>
  <si>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</si>
  <si>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</si>
  <si>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</si>
  <si>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</si>
  <si>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</si>
  <si>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</si>
  <si>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</si>
  <si>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</si>
  <si>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</si>
  <si>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</si>
  <si>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</si>
  <si>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 xml:space="preserve">на реализацию инициативных проектов 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</si>
  <si>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</si>
  <si>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</si>
  <si>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</si>
  <si>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2 02 25179 00 0000 150</t>
  </si>
  <si>
    <t>2 02 25179 04 0000 150</t>
  </si>
  <si>
    <t>039 2 02 25179 04 0000 150</t>
  </si>
  <si>
    <t>Субсидии бюджетам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</si>
  <si>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</si>
  <si>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на ликвидацию несанкционированных свалок в границах городов и наиболее опасных объектов накопленного вреда окружающей среде</t>
  </si>
  <si>
    <t>2 02 25242 00 0000 150</t>
  </si>
  <si>
    <t>2 02 25242 04 0000 150</t>
  </si>
  <si>
    <t>Субсидии бюджетам на реализацию мероприятий по модернизации школьных систем образования</t>
  </si>
  <si>
    <t>Субсидии бюджетам городских округов на реализацию мероприятий по модернизации школьных систем образования</t>
  </si>
  <si>
    <t>по модернизации школьных систем образования</t>
  </si>
  <si>
    <t>2 02 25750 00 0000 150</t>
  </si>
  <si>
    <t>2 02 25750 04 0000 150</t>
  </si>
  <si>
    <t>на обеспечение в муниципальных образовательных организациях, выступающих объектами капитального ремонта, требований к антитеррористической защищенности объектов</t>
  </si>
  <si>
    <t>на 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на 2023 год и на плановый период 2024 и 2025 годов</t>
  </si>
  <si>
    <t>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</t>
  </si>
  <si>
    <t>037 2 02 25229 04 0000 150</t>
  </si>
  <si>
    <t>на поддержку отрасли культуры, источником финансового обеспечения которых в том числе является субсидия из федерального бюджета, 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</si>
  <si>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  (Оснащение образовательных учреждений в сфере культуры (детских школ искусств))</t>
  </si>
  <si>
    <t>0392 02 25750 04 0000 150</t>
  </si>
  <si>
    <t>037 2 02 29999 04 0000 150</t>
  </si>
  <si>
    <t>001 2 02 25242 04 0000 150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</si>
  <si>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</si>
  <si>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  </r>
    <r>
      <rPr>
        <sz val="14"/>
        <color rgb="FFFF0000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а также доходов от долевого участия в организации, полученных в виде дивидендов </t>
    </r>
    <r>
      <rPr>
        <sz val="14"/>
        <rFont val="Times New Roman"/>
        <family val="1"/>
        <charset val="204"/>
      </rPr>
      <t>(сумма платежа (перерасчеты, недоимка и задолженность по соответствующему платежу, в том числе по отмененному)</t>
    </r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</si>
  <si>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</si>
  <si>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</si>
  <si>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</si>
  <si>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</si>
  <si>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</si>
  <si>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</si>
  <si>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</si>
  <si>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</si>
  <si>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182 1 03 02231 01 0000 110</t>
  </si>
  <si>
    <t>182 1 03 02251 01 0000 110</t>
  </si>
  <si>
    <t>182 1 03 02261 01 0000 110</t>
  </si>
  <si>
    <t>182 1 03 02241 01 0000 110</t>
  </si>
  <si>
    <t>041 1 08 07173 01 1000 110</t>
  </si>
  <si>
    <t>завершение капитального ремонта здания МДОАУ "Детский сад №89"</t>
  </si>
  <si>
    <t>039 2 02 15002 04 0000 150</t>
  </si>
  <si>
    <t>поощрение муниципальных управленческих команд</t>
  </si>
  <si>
    <t>001 202 49999 04 0000 150</t>
  </si>
  <si>
    <t>переселение из аварийного жилья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</si>
  <si>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право на заключение договора (контракта))</t>
  </si>
  <si>
    <t xml:space="preserve">Министерство архитектуры и пространственно-градостроительного развития </t>
  </si>
  <si>
    <t>1 11 09044 04 0050 120</t>
  </si>
  <si>
    <t>827 1 11 09044 04 0050 120</t>
  </si>
  <si>
    <t>827 1 08 07150 01 1000 110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</si>
  <si>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</si>
  <si>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</si>
  <si>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182 1 05 02 010 02 1000 110</t>
  </si>
  <si>
    <t>1 05 02 010 02 1000 110</t>
  </si>
  <si>
    <t>1 05 02 010 02 0000 110</t>
  </si>
  <si>
    <t xml:space="preserve"> 1 05 02 000 02 0000 110</t>
  </si>
  <si>
    <t>006 1 13 02994 04 0060 130</t>
  </si>
  <si>
    <t>Департамент жилищных и имущественных отношений города Оренбурга</t>
  </si>
  <si>
    <t>008 1 14 02042 04 0000 440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</si>
  <si>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</si>
  <si>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008 1 16 10031 04 0000 140</t>
  </si>
  <si>
    <t>1 16 10031 04 0000 140</t>
  </si>
  <si>
    <t>820 1 16 01053 01 0063 140</t>
  </si>
  <si>
    <t>1 16 01053 01 0063 140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</si>
  <si>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 об организации предоставления государственных и муниципальных услуг)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</si>
  <si>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условий государственного контракта по государственному оборонному заказу либо условий договора, заключенного в целях выполнения государственного оборонного заказа)</t>
  </si>
  <si>
    <t>820 1 16 01143 01 0055 140</t>
  </si>
  <si>
    <t>1 16 01143 01 0055 140</t>
  </si>
  <si>
    <t>820 1 16 02010 02 0000 140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</si>
  <si>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(в рамках опережающего финансирования расходных обязательств)</t>
  </si>
  <si>
    <t>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</t>
  </si>
  <si>
    <t>006 1 11 09044 04 0010 120</t>
  </si>
  <si>
    <t>006 1 11 09044 04 0020 120</t>
  </si>
  <si>
    <t>006 1 11 09044 04 0030 120</t>
  </si>
  <si>
    <t>Департамент имущественных и жилищных отношений</t>
  </si>
  <si>
    <t>006 2 02 20299 04 0000 150</t>
  </si>
  <si>
    <t>Доходы бюджета города Оренбурга на 2024 год и на плановый период 2025 и 2026 годов</t>
  </si>
  <si>
    <t>2026 год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</si>
  <si>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</si>
  <si>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</si>
  <si>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</si>
  <si>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</si>
  <si>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1 01 02130 01 1000 110</t>
  </si>
  <si>
    <t xml:space="preserve"> 1 01 02130 01 0000 110</t>
  </si>
  <si>
    <t>182 1 01 02130 01 1000 110</t>
  </si>
  <si>
    <t>1 01 02140 01 0000 110</t>
  </si>
  <si>
    <t>1 01 02140 01 1000 110</t>
  </si>
  <si>
    <t>182 1 01 02140 01 1000 110</t>
  </si>
  <si>
    <t xml:space="preserve">Налог на игорный бизнес </t>
  </si>
  <si>
    <t>1 06 05000 02 0000 110</t>
  </si>
  <si>
    <t>Налог на игорный бизнес (сумма платежа (перерасчеты, недоимка и задолженность по соответствующему платежу, в том числе по отмененному)</t>
  </si>
  <si>
    <t>1 06 05000 02 1000 110</t>
  </si>
  <si>
    <t>182 1 06 05000 02 1000 110</t>
  </si>
  <si>
    <t>1 06 05000 02 3000 110</t>
  </si>
  <si>
    <t>182 1 06 05000 02 3000 110</t>
  </si>
  <si>
    <t>Налог на игорный бизнес (суммы денежных взысканий (штрафов) по соответствующему платежу согласно законодательству Российской Федерации)</t>
  </si>
  <si>
    <t>009 1 13 02994 04 0060 130</t>
  </si>
  <si>
    <t>041 1 13 02994 04 0090 130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</si>
  <si>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</si>
  <si>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</si>
  <si>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</si>
  <si>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</si>
  <si>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 xml:space="preserve"> 1 14 06310 00 0000 430</t>
  </si>
  <si>
    <t>1 14 06312 04 0000 430</t>
  </si>
  <si>
    <t>041 1 14 06312 04 0000 430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</si>
  <si>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в области обеспечения санитарно-эпидемиологического благополучия населения)</t>
  </si>
  <si>
    <t>1 16 01063 01 0003 140</t>
  </si>
  <si>
    <t>811 1 16 01063 01 0003 140</t>
  </si>
  <si>
    <t>811 1 16 01063 01 0008 140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</si>
  <si>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</si>
  <si>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820 1 16 01083 01 0028 140</t>
  </si>
  <si>
    <t>1 16 01083 01 0028 140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</si>
  <si>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</si>
  <si>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</si>
  <si>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(иные штрафы,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</si>
  <si>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1 16 01154 01 9002 140</t>
  </si>
  <si>
    <t>Счётная палата города Оренбурга</t>
  </si>
  <si>
    <t>005 1 16 01154 01 9002 140</t>
  </si>
  <si>
    <t>1 16 01180 01 0000 140</t>
  </si>
  <si>
    <t>1 16 01183 01 0000 140</t>
  </si>
  <si>
    <t>811 1 16 01183 01 0000 140</t>
  </si>
  <si>
    <t>820 1 16 01193 01 0401 140</t>
  </si>
  <si>
    <t>112 1 17 15020 04 0027 150</t>
  </si>
  <si>
    <t>1 17 15020 04 0027 150</t>
  </si>
  <si>
    <t>1 17 15020 04 0028 150</t>
  </si>
  <si>
    <t>112 1 17 15020 04 0028 150</t>
  </si>
  <si>
    <t>1 17 15020 04 0029 150</t>
  </si>
  <si>
    <t xml:space="preserve"> 1 17 15020 04 0030 150</t>
  </si>
  <si>
    <t>112 1 17 15020 04 0030 150</t>
  </si>
  <si>
    <t>112 1 17 15020 04 0029 150</t>
  </si>
  <si>
    <t>Инициативные платежи, зачисляемые в бюджеты городских округов («Благоустройство территории многоквартирного дома по адресу: ул. Потехина, 28/1»)</t>
  </si>
  <si>
    <t xml:space="preserve"> 1 17 15020 04 0031 150</t>
  </si>
  <si>
    <t>112  1 17 15020 04 0031 150</t>
  </si>
  <si>
    <t xml:space="preserve">Инициативные платежи, зачисляемые в бюджеты городских округов («Благоустройство территории многоквартирного дома по адресу: ул. Чкалова, 27») </t>
  </si>
  <si>
    <t xml:space="preserve">  1 17 15020 04 0032 150</t>
  </si>
  <si>
    <t>112  1 17 15020 04 0032 150</t>
  </si>
  <si>
    <t>Инициативные платежи, зачисляемые в бюджеты городских округов («Благоустройство дворовой территории многоквартирного дома по адресу: ул. Новая, 10/5»)</t>
  </si>
  <si>
    <t xml:space="preserve">  1 17 15020 04 0033 150</t>
  </si>
  <si>
    <t>112  1 17 15020 04 0033 150</t>
  </si>
  <si>
    <t xml:space="preserve">  1 17 15020 04 0034 150</t>
  </si>
  <si>
    <t>112  1 17 15020 04 0034 150</t>
  </si>
  <si>
    <t xml:space="preserve">  1 17 15020 04 0035 150</t>
  </si>
  <si>
    <t>112  1 17 15020 04 0035 150</t>
  </si>
  <si>
    <t xml:space="preserve">  1 17 15020 04 0036 150</t>
  </si>
  <si>
    <t>112  1 17 15020 04 0036 150</t>
  </si>
  <si>
    <t xml:space="preserve">  1 17 15020 04 0037 150</t>
  </si>
  <si>
    <t>112  1 17 15020 04 0037 150</t>
  </si>
  <si>
    <t xml:space="preserve">  1 17 15020 04 0038 150</t>
  </si>
  <si>
    <t>112  1 17 15020 04 0038 150</t>
  </si>
  <si>
    <t xml:space="preserve">  1 17 15020 04 0039 150</t>
  </si>
  <si>
    <t>112  1 17 15020 04 0039 150</t>
  </si>
  <si>
    <t xml:space="preserve"> 1 17 15020 04 0040 150</t>
  </si>
  <si>
    <t>112 1 17 15020 04 0040 150</t>
  </si>
  <si>
    <t>112 1 17 15020 04 0041 150</t>
  </si>
  <si>
    <t xml:space="preserve"> 1 17 15020 04 0041 150</t>
  </si>
  <si>
    <t xml:space="preserve"> 1 17 15020 04 0042 150</t>
  </si>
  <si>
    <t>112 1 17 15020 04 0042 150</t>
  </si>
  <si>
    <t xml:space="preserve">Инициативные платежи, зачисляемые в бюджеты городских округов («Благоустройство дворовой территории по адресу: пр-кт Гагарина, 29/3») </t>
  </si>
  <si>
    <t>1 17 15020 04 0043 150</t>
  </si>
  <si>
    <t>112 1 17 15020 04 0043 150</t>
  </si>
  <si>
    <t>Инициативные платежи, зачисляемые в бюджеты городских округов («Благоустройство дворовой территории по адресу: пр-кт Гагарина, 33/1»)</t>
  </si>
  <si>
    <t xml:space="preserve"> 1 17 15020 04 0044 150</t>
  </si>
  <si>
    <t>112 1 17 15020 04 0044 150</t>
  </si>
  <si>
    <t xml:space="preserve"> 1 17 15020 04 0045 150</t>
  </si>
  <si>
    <t>112 1 17 15020 04 0045 150</t>
  </si>
  <si>
    <t>Инициативные платежи, зачисляемые в бюджеты городских округов («Благоустройство дворовой территории по адресу: пр-кт Гагарина, 52/1»)</t>
  </si>
  <si>
    <t xml:space="preserve"> 1 17 15020 04 0046 150</t>
  </si>
  <si>
    <t>112 1 17 15020 04 0046 150</t>
  </si>
  <si>
    <t xml:space="preserve"> 1 17 15020 04 0047 150</t>
  </si>
  <si>
    <t>112 1 17 15020 04 0047 150</t>
  </si>
  <si>
    <t>Инициативные платежи, зачисляемые в бюджеты городских округов («Благоустройство территории многоквартирного дома по адресу: ул. Салмышская, 39»)</t>
  </si>
  <si>
    <t xml:space="preserve"> 1 17 15020 04 0048 150</t>
  </si>
  <si>
    <t>112 1 17 15020 04 0048 150</t>
  </si>
  <si>
    <t xml:space="preserve"> 1 17 15020 04 0049 150</t>
  </si>
  <si>
    <t>112 1 17 15020 04 0049 150</t>
  </si>
  <si>
    <t xml:space="preserve"> 1 17 15020 04 0050 150</t>
  </si>
  <si>
    <t>112 1 17 15020 04 0050 150</t>
  </si>
  <si>
    <t>1 17 15020 04 0051 150</t>
  </si>
  <si>
    <t>041 1 17 15020 04 0051 150</t>
  </si>
  <si>
    <t>Инициативные платежи, зачисляемые в бюджеты городских округов («Замена остановочных пунктов на территории Дубков»)</t>
  </si>
  <si>
    <t xml:space="preserve"> 1 17 15020 04 0052 150</t>
  </si>
  <si>
    <t>041 1 17 15020 04 0052 150</t>
  </si>
  <si>
    <t>1 17 15020 04 0053 150</t>
  </si>
  <si>
    <t>Инициативные платежи, зачисляемые в бюджеты городских округов («Ремонт участка асфальтобетонного покрытия по ул. Приасфальтовой в Дубках»)</t>
  </si>
  <si>
    <t>041 1 17 15020 04 0053 150</t>
  </si>
  <si>
    <t>Инициативные платежи, зачисляемые в бюджеты городских округов («Устройство футбольного поля на территории Дубков»)</t>
  </si>
  <si>
    <t>041 1 17 15020 04 0054 150</t>
  </si>
  <si>
    <t xml:space="preserve"> 1 17 15020 04 0054 150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</si>
  <si>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</si>
  <si>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</si>
  <si>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</si>
  <si>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</si>
  <si>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служащего, либо бывшего государственного или муниципального служащего)</t>
  </si>
  <si>
    <t>Управление Министерства внутренних дел по Оренбургской области</t>
  </si>
  <si>
    <t>Инициативные платежи, зачисляемые в бюджеты городских округов («Устройство хоккейного корта на территории Дубков»)</t>
  </si>
  <si>
    <t>Прочие доходы от компенсации затрат бюджетов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</si>
  <si>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</si>
  <si>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006 2 02 30024 04 0000 150</t>
  </si>
  <si>
    <t xml:space="preserve">на выполнение отедельных госудасртвенных полномочий по защите населения от болезней, общих для человека и животных, в части сбора, утилизации и уничтожения биологических отходов </t>
  </si>
  <si>
    <t xml:space="preserve">на приведение в нормативное состояние автомобильных дорог городских агломераций </t>
  </si>
  <si>
    <t xml:space="preserve">на создание объектов инфраструктуры в целях реализации инфраструктурных проектов </t>
  </si>
  <si>
    <t>006 2 02 20077 04 0000 150</t>
  </si>
  <si>
    <t xml:space="preserve">на создание объектов транспортной инфраструктуры в целях реализации инфраструктурных проектов </t>
  </si>
  <si>
    <t>006 2 02 25497 04 0000 150</t>
  </si>
  <si>
    <t>006 2 02 29999 04 0000 150</t>
  </si>
  <si>
    <t>006 2 02 35082 04 0000 150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</si>
  <si>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</si>
  <si>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1 16 10129 01 9000 140</t>
  </si>
  <si>
    <t>182 1 16 10129 01 9000 140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</si>
  <si>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</si>
  <si>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социального найма жилого помещения)</t>
  </si>
  <si>
    <t xml:space="preserve">на оснащение оборудованием вновь построенных объектов муниципальной собственности для размещения общеобразовательных организаций </t>
  </si>
  <si>
    <t xml:space="preserve">на осуществление мероприятий, направленных на создание некапитальных объектов (быстровозводимых конструкций) отдыха детей и их оздоровления
</t>
  </si>
  <si>
    <t>на выполнение мероприятий по обеспечению антитеррористической защищенности объектов (территорий) стационарного типа, предназначенных для организации отдыха детей и их оздоровления</t>
  </si>
  <si>
    <t>на реализацию мероприятий по переселению граждан из жилых домов, признанных аварийными после 1 января 2017 года, находящихся под угрозой обрушения</t>
  </si>
  <si>
    <t>Инициативные платежи, зачисляемые в бюджеты городских округов («Благоустройство дворовой территории по адресу: ул. Чкалова, 18/1»)</t>
  </si>
  <si>
    <t xml:space="preserve">Инициативные платежи, зачисляемые в бюджеты городских округов («Благоустройство дворовой территории по адресу: ул. Чкалова, 26») </t>
  </si>
  <si>
    <t>Инициативные платежи, зачисляемые в бюджеты городских округов («Благоустройство дворовой территории многоквартирного дома по адресу: ул. Родимцева, 10/2»)</t>
  </si>
  <si>
    <t>Инициативные платежи, зачисляемые в бюджеты городских округов («Благоустройство дворовой территории по адресу: пер. Телевизионный, 1А»)</t>
  </si>
  <si>
    <t>Инициативные платежи, зачисляемые в бюджеты городских округов («Благоустройство придомовой территории по адресу: ул. Конституции СССР, 5/1»)</t>
  </si>
  <si>
    <t>Инициативные платежи, зачисляемые в бюджеты городских округов («Благоустройство территории многоквартирного дома по адресу: ул. Краснознаменная, 50»)</t>
  </si>
  <si>
    <t>Инициативные платежи, зачисляемые в бюджеты городских округов («Благоустройство территории многоквартирного дома по адресу: пр-кт Гагарина, 29»)</t>
  </si>
  <si>
    <t xml:space="preserve">Инициативные платежи, зачисляемые в бюджеты городских округов («Благоустройство территории многоквартирного дома по адресу: пр-кт Гагарина, 44/2») </t>
  </si>
  <si>
    <t>Инициативные платежи, зачисляемые в бюджеты городских округов («Благоустройство территории многоквартирного дома по адресу: ул. Кирова, 54а»)</t>
  </si>
  <si>
    <t>Инициативные платежи, зачисляемые в бюджеты городских округов («Благоустройство придомовой территории по адресу:  ул. Комсомольская, 85»)</t>
  </si>
  <si>
    <t>Инициативные платежи, зачисляемые в бюджеты городских округов («Благоустройство придомовой территории по адресу: ул. Ноябрьская, 62»)</t>
  </si>
  <si>
    <t>Инициативные платежи, зачисляемые в бюджеты городских округов («Благоустройство придомовой территории по адресу: ул. Пролетарская, 267–269»)</t>
  </si>
  <si>
    <t>Инициативные платежи, зачисляемые в бюджеты городских округов («Благоустройство придомовой территории по адресу: ул. Пролетарская, 251, 253, 255»)</t>
  </si>
  <si>
    <t>Инициативные платежи, зачисляемые в бюджеты городских округов («Благоустройство территории многоквартирного дома по адресу: пр-кт Гагарина, 51/2»)</t>
  </si>
  <si>
    <t>Инициативные платежи, зачисляемые в бюджеты городских округов («Благоустройство дворовой территории по адресу: пр-д Майский, 1б»)</t>
  </si>
  <si>
    <t>Инициативные платежи, зачисляемые в бюджеты городских округов («Благоустройство дворовой территории по адресу: ул. Карагандинская, 47»)</t>
  </si>
  <si>
    <t>Инициативные платежи, зачисляемые в бюджеты городских округов («Благоустройство сквера у МКД     № 27/6 Литер АА1А2А3А4 по пр-кт Гагарина»)</t>
  </si>
  <si>
    <t>Инициативные платежи, зачисляемые в бюджеты городских округов («Благоустройство  парка  Победы  на  территории  поселка Самородово Промышленного  района города Оренбурга (2 этап)»)</t>
  </si>
  <si>
    <t>Инициативные платежи, зачисляемые в бюджеты городских округов («Обустройство спортивной площадки и сквера отдыха в поселке Холодные Ключи Дзержинского района г. Оренбурга»)</t>
  </si>
  <si>
    <t>001 1 17 15020 04 1410 150</t>
  </si>
  <si>
    <t>001 1 17 15020 04 1414 150</t>
  </si>
  <si>
    <t>1 17 15020 04 1714 150</t>
  </si>
  <si>
    <t>1 17 15020 04 1710 150</t>
  </si>
  <si>
    <r>
      <t xml:space="preserve">от </t>
    </r>
    <r>
      <rPr>
        <u/>
        <sz val="16"/>
        <rFont val="Times New Roman"/>
        <family val="1"/>
        <charset val="204"/>
      </rPr>
      <t xml:space="preserve">    22.12.2023     </t>
    </r>
    <r>
      <rPr>
        <sz val="16"/>
        <rFont val="Times New Roman"/>
        <family val="1"/>
        <charset val="204"/>
      </rPr>
      <t xml:space="preserve">№ </t>
    </r>
    <r>
      <rPr>
        <u/>
        <sz val="16"/>
        <rFont val="Times New Roman"/>
        <family val="1"/>
        <charset val="204"/>
      </rPr>
      <t xml:space="preserve">   444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</si>
</sst>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###,##0"/>
    <numFmt numFmtId="165" formatCode="&quot;&quot;###,##0.00"/>
    <numFmt numFmtId="166" formatCode="0.0"/>
  </numFmts>
  <fonts count="35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52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8" fillId="2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justify" vertical="center"/>
    </xf>
    <xf numFmtId="4" fontId="11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justify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justify" vertical="center" wrapText="1"/>
    </xf>
    <xf numFmtId="4" fontId="25" fillId="0" borderId="2" xfId="0" applyNumberFormat="1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1" fillId="0" borderId="2" xfId="0" applyFont="1" applyBorder="1" applyAlignment="1">
      <alignment horizontal="center" vertical="center"/>
    </xf>
    <xf numFmtId="0" fontId="26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19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7" fillId="0" borderId="2" xfId="0" applyFont="1" applyBorder="1" applyAlignment="1">
      <alignment horizontal="justify" wrapText="1"/>
    </xf>
    <xf numFmtId="0" fontId="27" fillId="0" borderId="2" xfId="0" applyFont="1" applyFill="1" applyBorder="1" applyAlignment="1">
      <alignment horizontal="justify" vertical="center" wrapText="1"/>
    </xf>
    <xf numFmtId="0" fontId="21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justify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7" fillId="3" borderId="2" xfId="0" applyNumberFormat="1" applyFont="1" applyFill="1" applyBorder="1" applyAlignment="1">
      <alignment vertical="center" wrapText="1"/>
    </xf>
    <xf numFmtId="0" fontId="20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28" fillId="3" borderId="2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justify" vertical="center"/>
    </xf>
    <xf numFmtId="0" fontId="20" fillId="0" borderId="3" xfId="0" applyFont="1" applyFill="1" applyBorder="1" applyAlignment="1">
      <alignment horizontal="justify" vertical="center"/>
    </xf>
    <xf numFmtId="4" fontId="27" fillId="3" borderId="5" xfId="0" applyNumberFormat="1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center"/>
    </xf>
    <xf numFmtId="0" fontId="20" fillId="3" borderId="6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0" fillId="3" borderId="8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0" fillId="3" borderId="9" xfId="0" applyFont="1" applyFill="1" applyBorder="1" applyAlignment="1">
      <alignment horizontal="justify" vertical="center"/>
    </xf>
    <xf numFmtId="4" fontId="16" fillId="3" borderId="5" xfId="0" applyNumberFormat="1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justify" vertical="center"/>
    </xf>
    <xf numFmtId="0" fontId="20" fillId="3" borderId="11" xfId="0" applyFont="1" applyFill="1" applyBorder="1" applyAlignment="1">
      <alignment horizontal="justify" vertical="center"/>
    </xf>
    <xf numFmtId="0" fontId="20" fillId="3" borderId="12" xfId="0" applyFont="1" applyFill="1" applyBorder="1" applyAlignment="1">
      <alignment horizontal="justify" vertical="center"/>
    </xf>
    <xf numFmtId="0" fontId="20" fillId="3" borderId="13" xfId="0" applyFont="1" applyFill="1" applyBorder="1" applyAlignment="1">
      <alignment horizontal="justify" vertical="center"/>
    </xf>
    <xf numFmtId="0" fontId="20" fillId="3" borderId="14" xfId="0" applyFont="1" applyFill="1" applyBorder="1" applyAlignment="1">
      <alignment horizontal="justify" vertical="center"/>
    </xf>
    <xf numFmtId="0" fontId="20" fillId="3" borderId="15" xfId="0" applyFont="1" applyFill="1" applyBorder="1" applyAlignment="1">
      <alignment horizontal="justify" vertical="center"/>
    </xf>
    <xf numFmtId="0" fontId="20" fillId="3" borderId="0" xfId="0" applyFont="1" applyFill="1" applyBorder="1" applyAlignment="1">
      <alignment horizontal="justify" vertical="center"/>
    </xf>
    <xf numFmtId="0" fontId="9" fillId="0" borderId="9" xfId="0" applyFont="1" applyFill="1" applyBorder="1" applyAlignment="1">
      <alignment horizontal="justify" vertical="center"/>
    </xf>
    <xf numFmtId="0" fontId="19" fillId="0" borderId="9" xfId="0" applyFont="1" applyFill="1" applyBorder="1" applyAlignment="1">
      <alignment horizontal="justify" vertical="center"/>
    </xf>
    <xf numFmtId="0" fontId="20" fillId="0" borderId="10" xfId="0" applyFont="1" applyFill="1" applyBorder="1" applyAlignment="1">
      <alignment horizontal="justify" vertical="center"/>
    </xf>
    <xf numFmtId="0" fontId="20" fillId="3" borderId="16" xfId="0" applyFont="1" applyFill="1" applyBorder="1" applyAlignment="1">
      <alignment horizontal="justify" vertical="center"/>
    </xf>
    <xf numFmtId="0" fontId="20" fillId="3" borderId="17" xfId="0" applyFont="1" applyFill="1" applyBorder="1" applyAlignment="1">
      <alignment horizontal="justify" vertical="center"/>
    </xf>
    <xf numFmtId="0" fontId="20" fillId="3" borderId="18" xfId="0" applyFont="1" applyFill="1" applyBorder="1" applyAlignment="1">
      <alignment horizontal="justify" vertical="center"/>
    </xf>
    <xf numFmtId="0" fontId="20" fillId="3" borderId="19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13" xfId="0" applyFont="1" applyFill="1" applyBorder="1" applyAlignment="1">
      <alignment horizontal="justify" vertical="center"/>
    </xf>
    <xf numFmtId="0" fontId="20" fillId="0" borderId="17" xfId="0" applyFont="1" applyFill="1" applyBorder="1" applyAlignment="1">
      <alignment horizontal="justify" vertical="center"/>
    </xf>
    <xf numFmtId="0" fontId="20" fillId="0" borderId="18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20" fillId="0" borderId="12" xfId="0" applyFont="1" applyFill="1" applyBorder="1" applyAlignment="1">
      <alignment horizontal="justify" vertical="center"/>
    </xf>
    <xf numFmtId="0" fontId="9" fillId="0" borderId="19" xfId="0" applyFont="1" applyFill="1" applyBorder="1" applyAlignment="1">
      <alignment horizontal="justify" vertical="center"/>
    </xf>
    <xf numFmtId="0" fontId="9" fillId="0" borderId="8" xfId="0" applyFont="1" applyFill="1" applyBorder="1" applyAlignment="1">
      <alignment horizontal="justify" vertical="center"/>
    </xf>
    <xf numFmtId="0" fontId="19" fillId="0" borderId="19" xfId="0" applyFont="1" applyFill="1" applyBorder="1" applyAlignment="1">
      <alignment horizontal="justify" vertical="center"/>
    </xf>
    <xf numFmtId="0" fontId="19" fillId="0" borderId="8" xfId="0" applyFont="1" applyFill="1" applyBorder="1" applyAlignment="1">
      <alignment horizontal="justify" vertical="center"/>
    </xf>
    <xf numFmtId="0" fontId="20" fillId="0" borderId="14" xfId="0" applyFont="1" applyFill="1" applyBorder="1" applyAlignment="1">
      <alignment horizontal="justify" vertical="center"/>
    </xf>
    <xf numFmtId="4" fontId="27" fillId="0" borderId="5" xfId="0" applyNumberFormat="1" applyFont="1" applyFill="1" applyBorder="1" applyAlignment="1">
      <alignment vertical="center" wrapText="1"/>
    </xf>
    <xf numFmtId="4" fontId="16" fillId="3" borderId="21" xfId="0" applyNumberFormat="1" applyFont="1" applyFill="1" applyBorder="1" applyAlignment="1">
      <alignment vertical="center" wrapText="1"/>
    </xf>
    <xf numFmtId="4" fontId="27" fillId="0" borderId="22" xfId="0" applyNumberFormat="1" applyFont="1" applyFill="1" applyBorder="1" applyAlignment="1">
      <alignment vertical="center" wrapText="1"/>
    </xf>
    <xf numFmtId="4" fontId="27" fillId="3" borderId="23" xfId="0" applyNumberFormat="1" applyFont="1" applyFill="1" applyBorder="1" applyAlignment="1">
      <alignment vertical="center" wrapText="1"/>
    </xf>
    <xf numFmtId="4" fontId="16" fillId="3" borderId="23" xfId="0" applyNumberFormat="1" applyFont="1" applyFill="1" applyBorder="1" applyAlignment="1">
      <alignment vertical="center" wrapText="1"/>
    </xf>
    <xf numFmtId="4" fontId="27" fillId="3" borderId="24" xfId="0" applyNumberFormat="1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justify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" fontId="19" fillId="3" borderId="2" xfId="0" applyNumberFormat="1" applyFont="1" applyFill="1" applyBorder="1" applyAlignment="1">
      <alignment vertical="center" wrapText="1"/>
    </xf>
    <xf numFmtId="4" fontId="19" fillId="3" borderId="21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center" vertical="center" wrapText="1"/>
    </xf>
    <xf numFmtId="4" fontId="20" fillId="0" borderId="0" xfId="0" applyNumberFormat="1" applyFont="1" applyFill="1" applyAlignment="1">
      <alignment horizontal="justify" vertical="center"/>
    </xf>
    <xf numFmtId="0" fontId="27" fillId="0" borderId="2" xfId="0" applyFont="1" applyFill="1" applyBorder="1" applyAlignment="1">
      <alignment horizontal="left" vertical="top" wrapText="1"/>
    </xf>
    <xf numFmtId="0" fontId="27" fillId="3" borderId="3" xfId="0" applyFont="1" applyFill="1" applyBorder="1" applyAlignment="1">
      <alignment horizontal="justify" vertical="center"/>
    </xf>
    <xf numFmtId="0" fontId="27" fillId="3" borderId="8" xfId="0" applyFont="1" applyFill="1" applyBorder="1" applyAlignment="1">
      <alignment horizontal="justify" vertical="center"/>
    </xf>
    <xf numFmtId="0" fontId="27" fillId="3" borderId="9" xfId="0" applyFont="1" applyFill="1" applyBorder="1" applyAlignment="1">
      <alignment horizontal="justify" vertical="center"/>
    </xf>
    <xf numFmtId="0" fontId="27" fillId="3" borderId="0" xfId="0" applyFont="1" applyFill="1" applyAlignment="1">
      <alignment horizontal="justify" vertical="center"/>
    </xf>
    <xf numFmtId="0" fontId="27" fillId="3" borderId="19" xfId="0" applyFont="1" applyFill="1" applyBorder="1" applyAlignment="1">
      <alignment horizontal="justify" vertical="center"/>
    </xf>
    <xf numFmtId="0" fontId="27" fillId="3" borderId="0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right" vertical="center"/>
    </xf>
    <xf numFmtId="166" fontId="15" fillId="0" borderId="2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justify" vertical="center" wrapText="1"/>
    </xf>
    <xf numFmtId="4" fontId="17" fillId="0" borderId="0" xfId="0" applyNumberFormat="1" applyFont="1" applyFill="1" applyAlignment="1">
      <alignment horizontal="justify" vertical="center"/>
    </xf>
    <xf numFmtId="4" fontId="19" fillId="0" borderId="20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justify" wrapText="1"/>
    </xf>
    <xf numFmtId="4" fontId="19" fillId="0" borderId="0" xfId="0" applyNumberFormat="1" applyFont="1" applyFill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60"/>
  <sheetViews>
    <sheetView tabSelected="1" zoomScale="70" zoomScaleNormal="70" workbookViewId="0">
      <selection activeCell="D3" sqref="D3:E3"/>
    </sheetView>
  </sheetViews>
  <sheetFormatPr defaultColWidth="7.109375" defaultRowHeight="18.75" x14ac:dyDescent="0.3"/>
  <cols>
    <col min="1" max="1" width="95.44140625" style="4" customWidth="1"/>
    <col min="2" max="2" width="21.21875" style="60" customWidth="1"/>
    <col min="3" max="5" width="17.21875" style="61" customWidth="1"/>
    <col min="6" max="6" width="17.33203125" style="4" bestFit="1" customWidth="1"/>
    <col min="7" max="7" width="7.109375" style="4" customWidth="1"/>
    <col min="8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49" t="s">
        <v>995</v>
      </c>
      <c r="E1" s="149"/>
    </row>
    <row r="2" spans="1:5" s="3" customFormat="1" ht="18.75" customHeight="1" x14ac:dyDescent="0.3">
      <c r="A2" s="1"/>
      <c r="B2" s="2"/>
      <c r="C2" s="1"/>
      <c r="D2" s="149" t="s">
        <v>0</v>
      </c>
      <c r="E2" s="149"/>
    </row>
    <row r="3" spans="1:5" s="3" customFormat="1" ht="28.5" customHeight="1" x14ac:dyDescent="0.3">
      <c r="A3" s="1"/>
      <c r="B3" s="2"/>
      <c r="C3" s="1"/>
      <c r="D3" s="149" t="s">
        <v>1249</v>
      </c>
      <c r="E3" s="149"/>
    </row>
    <row r="5" spans="1:5" ht="20.25" x14ac:dyDescent="0.3">
      <c r="A5" s="150" t="s">
        <v>1087</v>
      </c>
      <c r="B5" s="150"/>
      <c r="C5" s="150"/>
      <c r="D5" s="150"/>
      <c r="E5" s="150"/>
    </row>
    <row r="7" spans="1:5" ht="19.5" customHeight="1" x14ac:dyDescent="0.3">
      <c r="A7" s="151" t="s">
        <v>1</v>
      </c>
      <c r="B7" s="151"/>
      <c r="C7" s="151"/>
      <c r="D7" s="151"/>
      <c r="E7" s="151"/>
    </row>
    <row r="8" spans="1:5" s="8" customFormat="1" ht="50.25" customHeight="1" x14ac:dyDescent="0.3">
      <c r="A8" s="5" t="s">
        <v>2</v>
      </c>
      <c r="B8" s="6" t="s">
        <v>3</v>
      </c>
      <c r="C8" s="7" t="s">
        <v>4</v>
      </c>
      <c r="D8" s="7" t="s">
        <v>994</v>
      </c>
      <c r="E8" s="7" t="s">
        <v>1088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5</v>
      </c>
      <c r="B10" s="6" t="s">
        <v>6</v>
      </c>
      <c r="C10" s="11">
        <f>SUM(C11,C108)</f>
        <v>9081008800</v>
      </c>
      <c r="D10" s="11">
        <f>SUM(D11,D108)</f>
        <v>9570437000</v>
      </c>
      <c r="E10" s="11">
        <f>SUM(E11,E108)</f>
        <v>10142051000</v>
      </c>
    </row>
    <row r="11" spans="1:5" s="15" customFormat="1" ht="18" hidden="1" customHeight="1" x14ac:dyDescent="0.3">
      <c r="A11" s="12" t="s">
        <v>7</v>
      </c>
      <c r="B11" s="13"/>
      <c r="C11" s="14">
        <f>SUM(C12,C32,C46,C68,C87,C95)</f>
        <v>8136140000</v>
      </c>
      <c r="D11" s="14">
        <f>SUM(D12,D32,D46,D68,D87,D95)</f>
        <v>8697526000</v>
      </c>
      <c r="E11" s="14">
        <f>SUM(E12,E32,E46,E68,E87,E95)</f>
        <v>9299187000</v>
      </c>
    </row>
    <row r="12" spans="1:5" x14ac:dyDescent="0.3">
      <c r="A12" s="10" t="s">
        <v>8</v>
      </c>
      <c r="B12" s="6" t="s">
        <v>9</v>
      </c>
      <c r="C12" s="11">
        <f t="shared" ref="C12:E12" si="0">SUM(C13)</f>
        <v>3797318000</v>
      </c>
      <c r="D12" s="11">
        <f t="shared" si="0"/>
        <v>4097495000</v>
      </c>
      <c r="E12" s="11">
        <f t="shared" si="0"/>
        <v>4417288000</v>
      </c>
    </row>
    <row r="13" spans="1:5" x14ac:dyDescent="0.3">
      <c r="A13" s="10" t="s">
        <v>10</v>
      </c>
      <c r="B13" s="6" t="s">
        <v>11</v>
      </c>
      <c r="C13" s="11">
        <f>SUM(C14,C17,C20,C23,C26,C29)</f>
        <v>3797318000</v>
      </c>
      <c r="D13" s="11">
        <f t="shared" ref="D13:E13" si="1">SUM(D14,D17,D20,D23,D26,D29)</f>
        <v>4097495000</v>
      </c>
      <c r="E13" s="11">
        <f t="shared" si="1"/>
        <v>4417288000</v>
      </c>
    </row>
    <row r="14" spans="1:5" ht="80.45" customHeight="1" x14ac:dyDescent="0.3">
      <c r="A14" s="10" t="s">
        <v>1036</v>
      </c>
      <c r="B14" s="6" t="s">
        <v>12</v>
      </c>
      <c r="C14" s="11">
        <f t="shared" ref="C14:E15" si="2">SUM(C15)</f>
        <v>3439466000</v>
      </c>
      <c r="D14" s="11">
        <f t="shared" si="2"/>
        <v>3717700000</v>
      </c>
      <c r="E14" s="11">
        <f t="shared" si="2"/>
        <v>4017184000</v>
      </c>
    </row>
    <row r="15" spans="1:5" ht="102.6" customHeight="1" x14ac:dyDescent="0.3">
      <c r="A15" s="10" t="s">
        <v>1037</v>
      </c>
      <c r="B15" s="6" t="s">
        <v>13</v>
      </c>
      <c r="C15" s="11">
        <f t="shared" si="2"/>
        <v>3439466000</v>
      </c>
      <c r="D15" s="11">
        <f t="shared" si="2"/>
        <v>3717700000</v>
      </c>
      <c r="E15" s="11">
        <f t="shared" si="2"/>
        <v>4017184000</v>
      </c>
    </row>
    <row r="16" spans="1:5" s="19" customFormat="1" ht="31.5" hidden="1" x14ac:dyDescent="0.3">
      <c r="A16" s="16" t="s">
        <v>14</v>
      </c>
      <c r="B16" s="17" t="s">
        <v>15</v>
      </c>
      <c r="C16" s="18">
        <v>3439466000</v>
      </c>
      <c r="D16" s="18">
        <v>3717700000</v>
      </c>
      <c r="E16" s="18">
        <v>4017184000</v>
      </c>
    </row>
    <row r="17" spans="1:5" ht="101.45" customHeight="1" x14ac:dyDescent="0.3">
      <c r="A17" s="10" t="s">
        <v>16</v>
      </c>
      <c r="B17" s="6" t="s">
        <v>17</v>
      </c>
      <c r="C17" s="11">
        <f t="shared" ref="C17:E18" si="3">SUM(C18)</f>
        <v>18909000</v>
      </c>
      <c r="D17" s="11">
        <f t="shared" si="3"/>
        <v>19666000</v>
      </c>
      <c r="E17" s="11">
        <f t="shared" si="3"/>
        <v>20452000</v>
      </c>
    </row>
    <row r="18" spans="1:5" ht="118.15" customHeight="1" x14ac:dyDescent="0.3">
      <c r="A18" s="10" t="s">
        <v>18</v>
      </c>
      <c r="B18" s="6" t="s">
        <v>19</v>
      </c>
      <c r="C18" s="11">
        <f t="shared" si="3"/>
        <v>18909000</v>
      </c>
      <c r="D18" s="11">
        <f t="shared" si="3"/>
        <v>19666000</v>
      </c>
      <c r="E18" s="11">
        <f t="shared" si="3"/>
        <v>20452000</v>
      </c>
    </row>
    <row r="19" spans="1:5" s="19" customFormat="1" ht="31.15" hidden="1" customHeight="1" x14ac:dyDescent="0.3">
      <c r="A19" s="16" t="s">
        <v>14</v>
      </c>
      <c r="B19" s="17" t="s">
        <v>20</v>
      </c>
      <c r="C19" s="18">
        <v>18909000</v>
      </c>
      <c r="D19" s="18">
        <v>19666000</v>
      </c>
      <c r="E19" s="18">
        <v>20452000</v>
      </c>
    </row>
    <row r="20" spans="1:5" ht="42.75" customHeight="1" x14ac:dyDescent="0.3">
      <c r="A20" s="10" t="s">
        <v>21</v>
      </c>
      <c r="B20" s="6" t="s">
        <v>22</v>
      </c>
      <c r="C20" s="11">
        <f t="shared" ref="C20:E21" si="4">SUM(C21)</f>
        <v>56325000</v>
      </c>
      <c r="D20" s="11">
        <f t="shared" si="4"/>
        <v>58578000</v>
      </c>
      <c r="E20" s="11">
        <f t="shared" si="4"/>
        <v>60922000</v>
      </c>
    </row>
    <row r="21" spans="1:5" ht="61.5" customHeight="1" x14ac:dyDescent="0.3">
      <c r="A21" s="10" t="s">
        <v>23</v>
      </c>
      <c r="B21" s="6" t="s">
        <v>24</v>
      </c>
      <c r="C21" s="11">
        <f t="shared" si="4"/>
        <v>56325000</v>
      </c>
      <c r="D21" s="11">
        <f t="shared" si="4"/>
        <v>58578000</v>
      </c>
      <c r="E21" s="11">
        <f t="shared" si="4"/>
        <v>60922000</v>
      </c>
    </row>
    <row r="22" spans="1:5" s="19" customFormat="1" ht="31.15" hidden="1" customHeight="1" x14ac:dyDescent="0.3">
      <c r="A22" s="16" t="s">
        <v>14</v>
      </c>
      <c r="B22" s="17" t="s">
        <v>25</v>
      </c>
      <c r="C22" s="18">
        <v>56325000</v>
      </c>
      <c r="D22" s="18">
        <v>58578000</v>
      </c>
      <c r="E22" s="18">
        <v>60922000</v>
      </c>
    </row>
    <row r="23" spans="1:5" ht="98.45" customHeight="1" x14ac:dyDescent="0.3">
      <c r="A23" s="10" t="s">
        <v>1045</v>
      </c>
      <c r="B23" s="6" t="s">
        <v>26</v>
      </c>
      <c r="C23" s="11">
        <f t="shared" ref="C23:E24" si="5">SUM(C24)</f>
        <v>131739000</v>
      </c>
      <c r="D23" s="11">
        <f t="shared" si="5"/>
        <v>141619000</v>
      </c>
      <c r="E23" s="11">
        <f t="shared" si="5"/>
        <v>152240000</v>
      </c>
    </row>
    <row r="24" spans="1:5" ht="116.25" customHeight="1" x14ac:dyDescent="0.3">
      <c r="A24" s="147" t="s">
        <v>1217</v>
      </c>
      <c r="B24" s="6" t="s">
        <v>27</v>
      </c>
      <c r="C24" s="11">
        <f t="shared" si="5"/>
        <v>131739000</v>
      </c>
      <c r="D24" s="11">
        <f t="shared" si="5"/>
        <v>141619000</v>
      </c>
      <c r="E24" s="11">
        <f t="shared" si="5"/>
        <v>152240000</v>
      </c>
    </row>
    <row r="25" spans="1:5" s="19" customFormat="1" ht="31.15" hidden="1" customHeight="1" x14ac:dyDescent="0.3">
      <c r="A25" s="16" t="s">
        <v>14</v>
      </c>
      <c r="B25" s="17" t="s">
        <v>28</v>
      </c>
      <c r="C25" s="18">
        <v>131739000</v>
      </c>
      <c r="D25" s="18">
        <v>141619000</v>
      </c>
      <c r="E25" s="18">
        <v>152240000</v>
      </c>
    </row>
    <row r="26" spans="1:5" s="128" customFormat="1" ht="46.9" customHeight="1" x14ac:dyDescent="0.3">
      <c r="A26" s="67" t="s">
        <v>1090</v>
      </c>
      <c r="B26" s="68" t="s">
        <v>1094</v>
      </c>
      <c r="C26" s="122">
        <f>C27</f>
        <v>71148000</v>
      </c>
      <c r="D26" s="122">
        <f t="shared" ref="D26:E26" si="6">D27</f>
        <v>75417000</v>
      </c>
      <c r="E26" s="122">
        <f t="shared" si="6"/>
        <v>78509000</v>
      </c>
    </row>
    <row r="27" spans="1:5" s="128" customFormat="1" ht="61.15" customHeight="1" x14ac:dyDescent="0.3">
      <c r="A27" s="67" t="s">
        <v>1089</v>
      </c>
      <c r="B27" s="68" t="s">
        <v>1093</v>
      </c>
      <c r="C27" s="122">
        <f>C28</f>
        <v>71148000</v>
      </c>
      <c r="D27" s="122">
        <f t="shared" ref="D27:E27" si="7">D28</f>
        <v>75417000</v>
      </c>
      <c r="E27" s="122">
        <f t="shared" si="7"/>
        <v>78509000</v>
      </c>
    </row>
    <row r="28" spans="1:5" s="19" customFormat="1" ht="31.15" hidden="1" customHeight="1" x14ac:dyDescent="0.3">
      <c r="A28" s="16" t="s">
        <v>14</v>
      </c>
      <c r="B28" s="17" t="s">
        <v>1095</v>
      </c>
      <c r="C28" s="18">
        <v>71148000</v>
      </c>
      <c r="D28" s="18">
        <v>75417000</v>
      </c>
      <c r="E28" s="18">
        <v>78509000</v>
      </c>
    </row>
    <row r="29" spans="1:5" s="128" customFormat="1" ht="44.45" customHeight="1" x14ac:dyDescent="0.3">
      <c r="A29" s="67" t="s">
        <v>1092</v>
      </c>
      <c r="B29" s="68" t="s">
        <v>1096</v>
      </c>
      <c r="C29" s="122">
        <f>C30</f>
        <v>79731000</v>
      </c>
      <c r="D29" s="122">
        <f t="shared" ref="D29:E29" si="8">D30</f>
        <v>84515000</v>
      </c>
      <c r="E29" s="122">
        <f t="shared" si="8"/>
        <v>87981000</v>
      </c>
    </row>
    <row r="30" spans="1:5" s="128" customFormat="1" ht="62.45" customHeight="1" x14ac:dyDescent="0.3">
      <c r="A30" s="67" t="s">
        <v>1091</v>
      </c>
      <c r="B30" s="68" t="s">
        <v>1097</v>
      </c>
      <c r="C30" s="122">
        <f>C31</f>
        <v>79731000</v>
      </c>
      <c r="D30" s="122">
        <f t="shared" ref="D30:E30" si="9">D31</f>
        <v>84515000</v>
      </c>
      <c r="E30" s="122">
        <f t="shared" si="9"/>
        <v>87981000</v>
      </c>
    </row>
    <row r="31" spans="1:5" s="19" customFormat="1" ht="31.15" hidden="1" customHeight="1" x14ac:dyDescent="0.3">
      <c r="A31" s="16" t="s">
        <v>14</v>
      </c>
      <c r="B31" s="17" t="s">
        <v>1098</v>
      </c>
      <c r="C31" s="18">
        <v>79731000</v>
      </c>
      <c r="D31" s="18">
        <v>84515000</v>
      </c>
      <c r="E31" s="18">
        <v>87981000</v>
      </c>
    </row>
    <row r="32" spans="1:5" ht="43.9" customHeight="1" x14ac:dyDescent="0.3">
      <c r="A32" s="10" t="s">
        <v>29</v>
      </c>
      <c r="B32" s="6" t="s">
        <v>30</v>
      </c>
      <c r="C32" s="11">
        <f t="shared" ref="C32:E32" si="10">SUM(C33)</f>
        <v>68832000</v>
      </c>
      <c r="D32" s="11">
        <f t="shared" si="10"/>
        <v>70298000</v>
      </c>
      <c r="E32" s="11">
        <f t="shared" si="10"/>
        <v>72971000</v>
      </c>
    </row>
    <row r="33" spans="1:5" ht="25.5" customHeight="1" x14ac:dyDescent="0.3">
      <c r="A33" s="10" t="s">
        <v>31</v>
      </c>
      <c r="B33" s="6" t="s">
        <v>32</v>
      </c>
      <c r="C33" s="11">
        <f t="shared" ref="C33:E33" si="11">SUM(C34,C37,C40,C43)</f>
        <v>68832000</v>
      </c>
      <c r="D33" s="11">
        <f t="shared" si="11"/>
        <v>70298000</v>
      </c>
      <c r="E33" s="11">
        <f t="shared" si="11"/>
        <v>72971000</v>
      </c>
    </row>
    <row r="34" spans="1:5" ht="66" customHeight="1" x14ac:dyDescent="0.3">
      <c r="A34" s="10" t="s">
        <v>33</v>
      </c>
      <c r="B34" s="6" t="s">
        <v>34</v>
      </c>
      <c r="C34" s="11">
        <f t="shared" ref="C34:E35" si="12">SUM(C35)</f>
        <v>35899000</v>
      </c>
      <c r="D34" s="11">
        <f t="shared" si="12"/>
        <v>36573000</v>
      </c>
      <c r="E34" s="11">
        <f t="shared" si="12"/>
        <v>38010000</v>
      </c>
    </row>
    <row r="35" spans="1:5" ht="94.5" customHeight="1" x14ac:dyDescent="0.3">
      <c r="A35" s="10" t="s">
        <v>35</v>
      </c>
      <c r="B35" s="6" t="s">
        <v>36</v>
      </c>
      <c r="C35" s="11">
        <f t="shared" si="12"/>
        <v>35899000</v>
      </c>
      <c r="D35" s="11">
        <f t="shared" si="12"/>
        <v>36573000</v>
      </c>
      <c r="E35" s="11">
        <f t="shared" si="12"/>
        <v>38010000</v>
      </c>
    </row>
    <row r="36" spans="1:5" s="19" customFormat="1" ht="31.5" hidden="1" x14ac:dyDescent="0.3">
      <c r="A36" s="16" t="s">
        <v>14</v>
      </c>
      <c r="B36" s="17" t="s">
        <v>1046</v>
      </c>
      <c r="C36" s="18">
        <v>35899000</v>
      </c>
      <c r="D36" s="18">
        <v>36573000</v>
      </c>
      <c r="E36" s="18">
        <v>38010000</v>
      </c>
    </row>
    <row r="37" spans="1:5" ht="81" customHeight="1" x14ac:dyDescent="0.3">
      <c r="A37" s="10" t="s">
        <v>37</v>
      </c>
      <c r="B37" s="6" t="s">
        <v>38</v>
      </c>
      <c r="C37" s="11">
        <f t="shared" ref="C37:E38" si="13">SUM(C38)</f>
        <v>171000</v>
      </c>
      <c r="D37" s="11">
        <f t="shared" si="13"/>
        <v>192000</v>
      </c>
      <c r="E37" s="11">
        <f t="shared" si="13"/>
        <v>202000</v>
      </c>
    </row>
    <row r="38" spans="1:5" ht="101.45" customHeight="1" x14ac:dyDescent="0.3">
      <c r="A38" s="10" t="s">
        <v>39</v>
      </c>
      <c r="B38" s="6" t="s">
        <v>40</v>
      </c>
      <c r="C38" s="11">
        <f t="shared" si="13"/>
        <v>171000</v>
      </c>
      <c r="D38" s="11">
        <f t="shared" si="13"/>
        <v>192000</v>
      </c>
      <c r="E38" s="11">
        <f t="shared" si="13"/>
        <v>202000</v>
      </c>
    </row>
    <row r="39" spans="1:5" s="19" customFormat="1" ht="31.5" hidden="1" x14ac:dyDescent="0.3">
      <c r="A39" s="16" t="s">
        <v>14</v>
      </c>
      <c r="B39" s="17" t="s">
        <v>1049</v>
      </c>
      <c r="C39" s="18">
        <v>171000</v>
      </c>
      <c r="D39" s="18">
        <v>192000</v>
      </c>
      <c r="E39" s="18">
        <v>202000</v>
      </c>
    </row>
    <row r="40" spans="1:5" ht="63.6" customHeight="1" x14ac:dyDescent="0.3">
      <c r="A40" s="10" t="s">
        <v>41</v>
      </c>
      <c r="B40" s="6" t="s">
        <v>42</v>
      </c>
      <c r="C40" s="11">
        <f>SUM(C41)</f>
        <v>37223000</v>
      </c>
      <c r="D40" s="11">
        <f t="shared" ref="D40" si="14">SUM(D41)</f>
        <v>38079000</v>
      </c>
      <c r="E40" s="11">
        <f>SUM(E41)</f>
        <v>39588000</v>
      </c>
    </row>
    <row r="41" spans="1:5" ht="99.75" customHeight="1" x14ac:dyDescent="0.3">
      <c r="A41" s="10" t="s">
        <v>43</v>
      </c>
      <c r="B41" s="6" t="s">
        <v>44</v>
      </c>
      <c r="C41" s="11">
        <f t="shared" ref="C41:E41" si="15">SUM(C42)</f>
        <v>37223000</v>
      </c>
      <c r="D41" s="11">
        <f t="shared" si="15"/>
        <v>38079000</v>
      </c>
      <c r="E41" s="11">
        <f t="shared" si="15"/>
        <v>39588000</v>
      </c>
    </row>
    <row r="42" spans="1:5" s="19" customFormat="1" ht="31.5" hidden="1" x14ac:dyDescent="0.3">
      <c r="A42" s="16" t="s">
        <v>14</v>
      </c>
      <c r="B42" s="17" t="s">
        <v>1047</v>
      </c>
      <c r="C42" s="18">
        <v>37223000</v>
      </c>
      <c r="D42" s="18">
        <v>38079000</v>
      </c>
      <c r="E42" s="18">
        <v>39588000</v>
      </c>
    </row>
    <row r="43" spans="1:5" ht="64.900000000000006" customHeight="1" x14ac:dyDescent="0.3">
      <c r="A43" s="10" t="s">
        <v>45</v>
      </c>
      <c r="B43" s="6" t="s">
        <v>46</v>
      </c>
      <c r="C43" s="11">
        <f t="shared" ref="C43:E44" si="16">SUM(C44)</f>
        <v>-4461000</v>
      </c>
      <c r="D43" s="11">
        <f t="shared" si="16"/>
        <v>-4546000</v>
      </c>
      <c r="E43" s="11">
        <f t="shared" si="16"/>
        <v>-4829000</v>
      </c>
    </row>
    <row r="44" spans="1:5" ht="99" customHeight="1" x14ac:dyDescent="0.3">
      <c r="A44" s="10" t="s">
        <v>47</v>
      </c>
      <c r="B44" s="6" t="s">
        <v>48</v>
      </c>
      <c r="C44" s="11">
        <f t="shared" si="16"/>
        <v>-4461000</v>
      </c>
      <c r="D44" s="11">
        <f t="shared" si="16"/>
        <v>-4546000</v>
      </c>
      <c r="E44" s="11">
        <f t="shared" si="16"/>
        <v>-4829000</v>
      </c>
    </row>
    <row r="45" spans="1:5" s="19" customFormat="1" ht="31.5" hidden="1" x14ac:dyDescent="0.3">
      <c r="A45" s="16" t="s">
        <v>14</v>
      </c>
      <c r="B45" s="17" t="s">
        <v>1048</v>
      </c>
      <c r="C45" s="18">
        <v>-4461000</v>
      </c>
      <c r="D45" s="18">
        <v>-4546000</v>
      </c>
      <c r="E45" s="18">
        <v>-4829000</v>
      </c>
    </row>
    <row r="46" spans="1:5" ht="28.15" customHeight="1" x14ac:dyDescent="0.3">
      <c r="A46" s="10" t="s">
        <v>49</v>
      </c>
      <c r="B46" s="6" t="s">
        <v>50</v>
      </c>
      <c r="C46" s="11">
        <f>SUM(C47,C60,C64,C56)</f>
        <v>3263027000</v>
      </c>
      <c r="D46" s="11">
        <f t="shared" ref="D46:E46" si="17">SUM(D47,D60,D64,D56)</f>
        <v>3484730000</v>
      </c>
      <c r="E46" s="11">
        <f t="shared" si="17"/>
        <v>3722696000</v>
      </c>
    </row>
    <row r="47" spans="1:5" ht="21.75" customHeight="1" x14ac:dyDescent="0.3">
      <c r="A47" s="10" t="s">
        <v>51</v>
      </c>
      <c r="B47" s="6" t="s">
        <v>52</v>
      </c>
      <c r="C47" s="11">
        <f>SUM(C48,C52)</f>
        <v>3095200000</v>
      </c>
      <c r="D47" s="11">
        <f t="shared" ref="D47:E47" si="18">SUM(D48,D52)</f>
        <v>3305620000</v>
      </c>
      <c r="E47" s="11">
        <f t="shared" si="18"/>
        <v>3531297000</v>
      </c>
    </row>
    <row r="48" spans="1:5" ht="26.25" customHeight="1" x14ac:dyDescent="0.3">
      <c r="A48" s="10" t="s">
        <v>53</v>
      </c>
      <c r="B48" s="6" t="s">
        <v>54</v>
      </c>
      <c r="C48" s="11">
        <f>SUM(C49)</f>
        <v>1748745000</v>
      </c>
      <c r="D48" s="11">
        <f t="shared" ref="D48:E48" si="19">SUM(D49)</f>
        <v>1891463000</v>
      </c>
      <c r="E48" s="11">
        <f t="shared" si="19"/>
        <v>2045788000</v>
      </c>
    </row>
    <row r="49" spans="1:5" x14ac:dyDescent="0.3">
      <c r="A49" s="10" t="s">
        <v>53</v>
      </c>
      <c r="B49" s="6" t="s">
        <v>55</v>
      </c>
      <c r="C49" s="11">
        <f t="shared" ref="C49:E49" si="20">SUM(C51)</f>
        <v>1748745000</v>
      </c>
      <c r="D49" s="11">
        <f t="shared" si="20"/>
        <v>1891463000</v>
      </c>
      <c r="E49" s="11">
        <f t="shared" si="20"/>
        <v>2045788000</v>
      </c>
    </row>
    <row r="50" spans="1:5" ht="57.6" customHeight="1" x14ac:dyDescent="0.3">
      <c r="A50" s="10" t="s">
        <v>56</v>
      </c>
      <c r="B50" s="6" t="s">
        <v>57</v>
      </c>
      <c r="C50" s="11">
        <f t="shared" ref="C50:E50" si="21">SUM(C51)</f>
        <v>1748745000</v>
      </c>
      <c r="D50" s="11">
        <f t="shared" si="21"/>
        <v>1891463000</v>
      </c>
      <c r="E50" s="11">
        <f t="shared" si="21"/>
        <v>2045788000</v>
      </c>
    </row>
    <row r="51" spans="1:5" s="19" customFormat="1" ht="31.5" hidden="1" x14ac:dyDescent="0.3">
      <c r="A51" s="16" t="s">
        <v>14</v>
      </c>
      <c r="B51" s="17" t="s">
        <v>58</v>
      </c>
      <c r="C51" s="18">
        <v>1748745000</v>
      </c>
      <c r="D51" s="18">
        <v>1891463000</v>
      </c>
      <c r="E51" s="18">
        <v>2045788000</v>
      </c>
    </row>
    <row r="52" spans="1:5" ht="43.5" customHeight="1" x14ac:dyDescent="0.3">
      <c r="A52" s="10" t="s">
        <v>59</v>
      </c>
      <c r="B52" s="6" t="s">
        <v>60</v>
      </c>
      <c r="C52" s="11">
        <f>SUM(C53)</f>
        <v>1346455000</v>
      </c>
      <c r="D52" s="11">
        <f t="shared" ref="D52:E52" si="22">SUM(D53)</f>
        <v>1414157000</v>
      </c>
      <c r="E52" s="11">
        <f t="shared" si="22"/>
        <v>1485509000</v>
      </c>
    </row>
    <row r="53" spans="1:5" ht="61.15" customHeight="1" x14ac:dyDescent="0.3">
      <c r="A53" s="10" t="s">
        <v>61</v>
      </c>
      <c r="B53" s="6" t="s">
        <v>62</v>
      </c>
      <c r="C53" s="11">
        <f t="shared" ref="C53:E54" si="23">SUM(C54)</f>
        <v>1346455000</v>
      </c>
      <c r="D53" s="11">
        <f t="shared" si="23"/>
        <v>1414157000</v>
      </c>
      <c r="E53" s="11">
        <f t="shared" si="23"/>
        <v>1485509000</v>
      </c>
    </row>
    <row r="54" spans="1:5" ht="82.15" customHeight="1" x14ac:dyDescent="0.3">
      <c r="A54" s="10" t="s">
        <v>63</v>
      </c>
      <c r="B54" s="6" t="s">
        <v>64</v>
      </c>
      <c r="C54" s="11">
        <f t="shared" si="23"/>
        <v>1346455000</v>
      </c>
      <c r="D54" s="11">
        <f t="shared" si="23"/>
        <v>1414157000</v>
      </c>
      <c r="E54" s="11">
        <f t="shared" si="23"/>
        <v>1485509000</v>
      </c>
    </row>
    <row r="55" spans="1:5" s="19" customFormat="1" ht="31.15" hidden="1" customHeight="1" x14ac:dyDescent="0.3">
      <c r="A55" s="16" t="s">
        <v>14</v>
      </c>
      <c r="B55" s="17" t="s">
        <v>65</v>
      </c>
      <c r="C55" s="18">
        <v>1346455000</v>
      </c>
      <c r="D55" s="18">
        <v>1414157000</v>
      </c>
      <c r="E55" s="18">
        <v>1485509000</v>
      </c>
    </row>
    <row r="56" spans="1:5" s="128" customFormat="1" hidden="1" x14ac:dyDescent="0.3">
      <c r="A56" s="67" t="s">
        <v>1061</v>
      </c>
      <c r="B56" s="68" t="s">
        <v>1066</v>
      </c>
      <c r="C56" s="122">
        <f>C57</f>
        <v>0</v>
      </c>
      <c r="D56" s="122">
        <f t="shared" ref="D56:E56" si="24">D57</f>
        <v>0</v>
      </c>
      <c r="E56" s="122">
        <f t="shared" si="24"/>
        <v>0</v>
      </c>
    </row>
    <row r="57" spans="1:5" s="128" customFormat="1" hidden="1" x14ac:dyDescent="0.3">
      <c r="A57" s="67" t="s">
        <v>1061</v>
      </c>
      <c r="B57" s="68" t="s">
        <v>1065</v>
      </c>
      <c r="C57" s="122">
        <f>C58</f>
        <v>0</v>
      </c>
      <c r="D57" s="122">
        <f t="shared" ref="D57:E57" si="25">D58</f>
        <v>0</v>
      </c>
      <c r="E57" s="122">
        <f t="shared" si="25"/>
        <v>0</v>
      </c>
    </row>
    <row r="58" spans="1:5" s="128" customFormat="1" ht="56.25" hidden="1" x14ac:dyDescent="0.3">
      <c r="A58" s="67" t="s">
        <v>1062</v>
      </c>
      <c r="B58" s="68" t="s">
        <v>1064</v>
      </c>
      <c r="C58" s="122">
        <f>C59</f>
        <v>0</v>
      </c>
      <c r="D58" s="122">
        <f t="shared" ref="D58:E58" si="26">D59</f>
        <v>0</v>
      </c>
      <c r="E58" s="122">
        <f t="shared" si="26"/>
        <v>0</v>
      </c>
    </row>
    <row r="59" spans="1:5" s="19" customFormat="1" ht="31.5" hidden="1" x14ac:dyDescent="0.3">
      <c r="A59" s="16" t="s">
        <v>14</v>
      </c>
      <c r="B59" s="17" t="s">
        <v>1063</v>
      </c>
      <c r="C59" s="18">
        <v>0</v>
      </c>
      <c r="D59" s="18">
        <v>0</v>
      </c>
      <c r="E59" s="18">
        <v>0</v>
      </c>
    </row>
    <row r="60" spans="1:5" x14ac:dyDescent="0.3">
      <c r="A60" s="10" t="s">
        <v>66</v>
      </c>
      <c r="B60" s="6" t="s">
        <v>67</v>
      </c>
      <c r="C60" s="11">
        <f>SUM(C61)</f>
        <v>9251000</v>
      </c>
      <c r="D60" s="11">
        <f t="shared" ref="D60:E60" si="27">SUM(D61)</f>
        <v>9495000</v>
      </c>
      <c r="E60" s="11">
        <f t="shared" si="27"/>
        <v>9776000</v>
      </c>
    </row>
    <row r="61" spans="1:5" x14ac:dyDescent="0.3">
      <c r="A61" s="10" t="s">
        <v>66</v>
      </c>
      <c r="B61" s="6" t="s">
        <v>68</v>
      </c>
      <c r="C61" s="11">
        <f t="shared" ref="C61:E62" si="28">SUM(C62)</f>
        <v>9251000</v>
      </c>
      <c r="D61" s="11">
        <f t="shared" si="28"/>
        <v>9495000</v>
      </c>
      <c r="E61" s="11">
        <f t="shared" si="28"/>
        <v>9776000</v>
      </c>
    </row>
    <row r="62" spans="1:5" ht="42" customHeight="1" x14ac:dyDescent="0.3">
      <c r="A62" s="10" t="s">
        <v>69</v>
      </c>
      <c r="B62" s="6" t="s">
        <v>70</v>
      </c>
      <c r="C62" s="11">
        <f t="shared" si="28"/>
        <v>9251000</v>
      </c>
      <c r="D62" s="11">
        <f t="shared" si="28"/>
        <v>9495000</v>
      </c>
      <c r="E62" s="11">
        <f t="shared" si="28"/>
        <v>9776000</v>
      </c>
    </row>
    <row r="63" spans="1:5" s="19" customFormat="1" ht="31.5" hidden="1" x14ac:dyDescent="0.3">
      <c r="A63" s="16" t="s">
        <v>14</v>
      </c>
      <c r="B63" s="17" t="s">
        <v>71</v>
      </c>
      <c r="C63" s="18">
        <v>9251000</v>
      </c>
      <c r="D63" s="18">
        <v>9495000</v>
      </c>
      <c r="E63" s="18">
        <v>9776000</v>
      </c>
    </row>
    <row r="64" spans="1:5" ht="22.5" customHeight="1" x14ac:dyDescent="0.3">
      <c r="A64" s="10" t="s">
        <v>72</v>
      </c>
      <c r="B64" s="6" t="s">
        <v>73</v>
      </c>
      <c r="C64" s="11">
        <f t="shared" ref="C64:E66" si="29">SUM(C65)</f>
        <v>158576000</v>
      </c>
      <c r="D64" s="11">
        <f t="shared" si="29"/>
        <v>169615000</v>
      </c>
      <c r="E64" s="11">
        <f t="shared" si="29"/>
        <v>181623000</v>
      </c>
    </row>
    <row r="65" spans="1:5" ht="42" customHeight="1" x14ac:dyDescent="0.3">
      <c r="A65" s="10" t="s">
        <v>74</v>
      </c>
      <c r="B65" s="6" t="s">
        <v>75</v>
      </c>
      <c r="C65" s="11">
        <f t="shared" si="29"/>
        <v>158576000</v>
      </c>
      <c r="D65" s="11">
        <f t="shared" si="29"/>
        <v>169615000</v>
      </c>
      <c r="E65" s="11">
        <f t="shared" si="29"/>
        <v>181623000</v>
      </c>
    </row>
    <row r="66" spans="1:5" ht="57.75" customHeight="1" x14ac:dyDescent="0.3">
      <c r="A66" s="10" t="s">
        <v>76</v>
      </c>
      <c r="B66" s="6" t="s">
        <v>77</v>
      </c>
      <c r="C66" s="11">
        <f t="shared" si="29"/>
        <v>158576000</v>
      </c>
      <c r="D66" s="11">
        <f t="shared" si="29"/>
        <v>169615000</v>
      </c>
      <c r="E66" s="11">
        <f t="shared" si="29"/>
        <v>181623000</v>
      </c>
    </row>
    <row r="67" spans="1:5" s="19" customFormat="1" ht="31.5" hidden="1" x14ac:dyDescent="0.3">
      <c r="A67" s="16" t="s">
        <v>14</v>
      </c>
      <c r="B67" s="17" t="s">
        <v>78</v>
      </c>
      <c r="C67" s="18">
        <v>158576000</v>
      </c>
      <c r="D67" s="18">
        <v>169615000</v>
      </c>
      <c r="E67" s="18">
        <v>181623000</v>
      </c>
    </row>
    <row r="68" spans="1:5" x14ac:dyDescent="0.3">
      <c r="A68" s="10" t="s">
        <v>79</v>
      </c>
      <c r="B68" s="6" t="s">
        <v>80</v>
      </c>
      <c r="C68" s="11">
        <f>SUM(C69,C78,C73)</f>
        <v>856551000</v>
      </c>
      <c r="D68" s="11">
        <f t="shared" ref="D68:E68" si="30">SUM(D69,D78,D73)</f>
        <v>894593000</v>
      </c>
      <c r="E68" s="11">
        <f t="shared" si="30"/>
        <v>935783000</v>
      </c>
    </row>
    <row r="69" spans="1:5" x14ac:dyDescent="0.3">
      <c r="A69" s="10" t="s">
        <v>81</v>
      </c>
      <c r="B69" s="6" t="s">
        <v>82</v>
      </c>
      <c r="C69" s="11">
        <f t="shared" ref="C69:E71" si="31">SUM(C70)</f>
        <v>311430000</v>
      </c>
      <c r="D69" s="11">
        <f t="shared" si="31"/>
        <v>325902000</v>
      </c>
      <c r="E69" s="11">
        <f t="shared" si="31"/>
        <v>341821000</v>
      </c>
    </row>
    <row r="70" spans="1:5" ht="46.9" customHeight="1" x14ac:dyDescent="0.3">
      <c r="A70" s="10" t="s">
        <v>83</v>
      </c>
      <c r="B70" s="6" t="s">
        <v>84</v>
      </c>
      <c r="C70" s="11">
        <f t="shared" si="31"/>
        <v>311430000</v>
      </c>
      <c r="D70" s="11">
        <f t="shared" si="31"/>
        <v>325902000</v>
      </c>
      <c r="E70" s="11">
        <f t="shared" si="31"/>
        <v>341821000</v>
      </c>
    </row>
    <row r="71" spans="1:5" ht="57" customHeight="1" x14ac:dyDescent="0.3">
      <c r="A71" s="10" t="s">
        <v>85</v>
      </c>
      <c r="B71" s="6" t="s">
        <v>86</v>
      </c>
      <c r="C71" s="11">
        <f t="shared" si="31"/>
        <v>311430000</v>
      </c>
      <c r="D71" s="11">
        <f t="shared" si="31"/>
        <v>325902000</v>
      </c>
      <c r="E71" s="11">
        <f t="shared" si="31"/>
        <v>341821000</v>
      </c>
    </row>
    <row r="72" spans="1:5" s="19" customFormat="1" ht="31.5" hidden="1" x14ac:dyDescent="0.3">
      <c r="A72" s="16" t="s">
        <v>14</v>
      </c>
      <c r="B72" s="17" t="s">
        <v>87</v>
      </c>
      <c r="C72" s="18">
        <v>311430000</v>
      </c>
      <c r="D72" s="18">
        <v>325902000</v>
      </c>
      <c r="E72" s="18">
        <v>341821000</v>
      </c>
    </row>
    <row r="73" spans="1:5" s="128" customFormat="1" x14ac:dyDescent="0.3">
      <c r="A73" s="67" t="s">
        <v>1099</v>
      </c>
      <c r="B73" s="68" t="s">
        <v>1100</v>
      </c>
      <c r="C73" s="122">
        <f>SUM(C74,C76)</f>
        <v>2520000</v>
      </c>
      <c r="D73" s="122">
        <f t="shared" ref="D73:E73" si="32">SUM(D74,D76)</f>
        <v>2520000</v>
      </c>
      <c r="E73" s="122">
        <f t="shared" si="32"/>
        <v>2520000</v>
      </c>
    </row>
    <row r="74" spans="1:5" s="128" customFormat="1" ht="37.5" x14ac:dyDescent="0.3">
      <c r="A74" s="67" t="s">
        <v>1101</v>
      </c>
      <c r="B74" s="68" t="s">
        <v>1102</v>
      </c>
      <c r="C74" s="122">
        <f>C75</f>
        <v>2520000</v>
      </c>
      <c r="D74" s="122">
        <f t="shared" ref="D74:E74" si="33">D75</f>
        <v>2520000</v>
      </c>
      <c r="E74" s="122">
        <f t="shared" si="33"/>
        <v>2520000</v>
      </c>
    </row>
    <row r="75" spans="1:5" s="19" customFormat="1" ht="31.5" hidden="1" x14ac:dyDescent="0.3">
      <c r="A75" s="16" t="s">
        <v>14</v>
      </c>
      <c r="B75" s="17" t="s">
        <v>1103</v>
      </c>
      <c r="C75" s="18">
        <v>2520000</v>
      </c>
      <c r="D75" s="18">
        <v>2520000</v>
      </c>
      <c r="E75" s="18">
        <v>2520000</v>
      </c>
    </row>
    <row r="76" spans="1:5" s="128" customFormat="1" ht="37.5" hidden="1" x14ac:dyDescent="0.3">
      <c r="A76" s="67" t="s">
        <v>1106</v>
      </c>
      <c r="B76" s="68" t="s">
        <v>1104</v>
      </c>
      <c r="C76" s="122">
        <f>C77</f>
        <v>0</v>
      </c>
      <c r="D76" s="122">
        <f t="shared" ref="D76:E76" si="34">D77</f>
        <v>0</v>
      </c>
      <c r="E76" s="122">
        <f t="shared" si="34"/>
        <v>0</v>
      </c>
    </row>
    <row r="77" spans="1:5" s="19" customFormat="1" ht="31.5" hidden="1" x14ac:dyDescent="0.3">
      <c r="A77" s="16" t="s">
        <v>14</v>
      </c>
      <c r="B77" s="17" t="s">
        <v>1105</v>
      </c>
      <c r="C77" s="18">
        <v>0</v>
      </c>
      <c r="D77" s="18">
        <v>0</v>
      </c>
      <c r="E77" s="18">
        <v>0</v>
      </c>
    </row>
    <row r="78" spans="1:5" x14ac:dyDescent="0.3">
      <c r="A78" s="10" t="s">
        <v>88</v>
      </c>
      <c r="B78" s="6" t="s">
        <v>89</v>
      </c>
      <c r="C78" s="11">
        <f>SUM(C79,C83)</f>
        <v>542601000</v>
      </c>
      <c r="D78" s="11">
        <f>SUM(D79,D83)</f>
        <v>566171000</v>
      </c>
      <c r="E78" s="11">
        <f>SUM(E79,E83)</f>
        <v>591442000</v>
      </c>
    </row>
    <row r="79" spans="1:5" x14ac:dyDescent="0.3">
      <c r="A79" s="10" t="s">
        <v>90</v>
      </c>
      <c r="B79" s="6" t="s">
        <v>91</v>
      </c>
      <c r="C79" s="11">
        <f t="shared" ref="C79:E81" si="35">SUM(C80)</f>
        <v>425866000</v>
      </c>
      <c r="D79" s="11">
        <f t="shared" si="35"/>
        <v>452902000</v>
      </c>
      <c r="E79" s="11">
        <f t="shared" si="35"/>
        <v>481457000</v>
      </c>
    </row>
    <row r="80" spans="1:5" ht="37.15" customHeight="1" x14ac:dyDescent="0.3">
      <c r="A80" s="10" t="s">
        <v>92</v>
      </c>
      <c r="B80" s="6" t="s">
        <v>93</v>
      </c>
      <c r="C80" s="11">
        <f t="shared" si="35"/>
        <v>425866000</v>
      </c>
      <c r="D80" s="11">
        <f t="shared" si="35"/>
        <v>452902000</v>
      </c>
      <c r="E80" s="11">
        <f t="shared" si="35"/>
        <v>481457000</v>
      </c>
    </row>
    <row r="81" spans="1:5" ht="64.900000000000006" customHeight="1" x14ac:dyDescent="0.3">
      <c r="A81" s="10" t="s">
        <v>94</v>
      </c>
      <c r="B81" s="6" t="s">
        <v>95</v>
      </c>
      <c r="C81" s="11">
        <f t="shared" si="35"/>
        <v>425866000</v>
      </c>
      <c r="D81" s="11">
        <f t="shared" si="35"/>
        <v>452902000</v>
      </c>
      <c r="E81" s="11">
        <f t="shared" si="35"/>
        <v>481457000</v>
      </c>
    </row>
    <row r="82" spans="1:5" s="19" customFormat="1" ht="31.15" hidden="1" customHeight="1" x14ac:dyDescent="0.3">
      <c r="A82" s="16" t="s">
        <v>14</v>
      </c>
      <c r="B82" s="17" t="s">
        <v>96</v>
      </c>
      <c r="C82" s="18">
        <v>425866000</v>
      </c>
      <c r="D82" s="18">
        <v>452902000</v>
      </c>
      <c r="E82" s="18">
        <v>481457000</v>
      </c>
    </row>
    <row r="83" spans="1:5" ht="23.25" customHeight="1" x14ac:dyDescent="0.3">
      <c r="A83" s="10" t="s">
        <v>97</v>
      </c>
      <c r="B83" s="6" t="s">
        <v>98</v>
      </c>
      <c r="C83" s="11">
        <f t="shared" ref="C83:E85" si="36">SUM(C84)</f>
        <v>116735000</v>
      </c>
      <c r="D83" s="11">
        <f t="shared" si="36"/>
        <v>113269000</v>
      </c>
      <c r="E83" s="11">
        <f t="shared" si="36"/>
        <v>109985000</v>
      </c>
    </row>
    <row r="84" spans="1:5" ht="40.5" customHeight="1" x14ac:dyDescent="0.3">
      <c r="A84" s="10" t="s">
        <v>99</v>
      </c>
      <c r="B84" s="6" t="s">
        <v>100</v>
      </c>
      <c r="C84" s="11">
        <f t="shared" si="36"/>
        <v>116735000</v>
      </c>
      <c r="D84" s="11">
        <f t="shared" si="36"/>
        <v>113269000</v>
      </c>
      <c r="E84" s="11">
        <f t="shared" si="36"/>
        <v>109985000</v>
      </c>
    </row>
    <row r="85" spans="1:5" ht="60" customHeight="1" x14ac:dyDescent="0.3">
      <c r="A85" s="10" t="s">
        <v>101</v>
      </c>
      <c r="B85" s="6" t="s">
        <v>102</v>
      </c>
      <c r="C85" s="11">
        <f t="shared" si="36"/>
        <v>116735000</v>
      </c>
      <c r="D85" s="11">
        <f t="shared" si="36"/>
        <v>113269000</v>
      </c>
      <c r="E85" s="11">
        <f t="shared" si="36"/>
        <v>109985000</v>
      </c>
    </row>
    <row r="86" spans="1:5" s="19" customFormat="1" ht="31.15" hidden="1" customHeight="1" x14ac:dyDescent="0.3">
      <c r="A86" s="16" t="s">
        <v>14</v>
      </c>
      <c r="B86" s="17" t="s">
        <v>103</v>
      </c>
      <c r="C86" s="18">
        <v>116735000</v>
      </c>
      <c r="D86" s="18">
        <v>113269000</v>
      </c>
      <c r="E86" s="18">
        <v>109985000</v>
      </c>
    </row>
    <row r="87" spans="1:5" ht="26.25" customHeight="1" x14ac:dyDescent="0.3">
      <c r="A87" s="10" t="s">
        <v>104</v>
      </c>
      <c r="B87" s="6" t="s">
        <v>105</v>
      </c>
      <c r="C87" s="11">
        <f t="shared" ref="C87:E87" si="37">SUM(C88)</f>
        <v>1769000</v>
      </c>
      <c r="D87" s="11">
        <f t="shared" si="37"/>
        <v>1767000</v>
      </c>
      <c r="E87" s="11">
        <f t="shared" si="37"/>
        <v>1806000</v>
      </c>
    </row>
    <row r="88" spans="1:5" ht="40.5" customHeight="1" x14ac:dyDescent="0.3">
      <c r="A88" s="10" t="s">
        <v>106</v>
      </c>
      <c r="B88" s="6" t="s">
        <v>107</v>
      </c>
      <c r="C88" s="11">
        <f t="shared" ref="C88:E88" si="38">SUM(C89,C92)</f>
        <v>1769000</v>
      </c>
      <c r="D88" s="11">
        <f t="shared" si="38"/>
        <v>1767000</v>
      </c>
      <c r="E88" s="11">
        <f t="shared" si="38"/>
        <v>1806000</v>
      </c>
    </row>
    <row r="89" spans="1:5" ht="24" customHeight="1" x14ac:dyDescent="0.3">
      <c r="A89" s="10" t="s">
        <v>108</v>
      </c>
      <c r="B89" s="6" t="s">
        <v>109</v>
      </c>
      <c r="C89" s="11">
        <f t="shared" ref="C89:E90" si="39">SUM(C90)</f>
        <v>1765000</v>
      </c>
      <c r="D89" s="11">
        <f t="shared" si="39"/>
        <v>1763000</v>
      </c>
      <c r="E89" s="11">
        <f t="shared" si="39"/>
        <v>1802000</v>
      </c>
    </row>
    <row r="90" spans="1:5" ht="43.15" customHeight="1" x14ac:dyDescent="0.3">
      <c r="A90" s="10" t="s">
        <v>110</v>
      </c>
      <c r="B90" s="6" t="s">
        <v>111</v>
      </c>
      <c r="C90" s="11">
        <f t="shared" si="39"/>
        <v>1765000</v>
      </c>
      <c r="D90" s="11">
        <f t="shared" si="39"/>
        <v>1763000</v>
      </c>
      <c r="E90" s="11">
        <f t="shared" si="39"/>
        <v>1802000</v>
      </c>
    </row>
    <row r="91" spans="1:5" s="19" customFormat="1" ht="31.15" hidden="1" customHeight="1" x14ac:dyDescent="0.3">
      <c r="A91" s="16" t="s">
        <v>14</v>
      </c>
      <c r="B91" s="17" t="s">
        <v>112</v>
      </c>
      <c r="C91" s="18">
        <v>1765000</v>
      </c>
      <c r="D91" s="18">
        <v>1763000</v>
      </c>
      <c r="E91" s="18">
        <v>1802000</v>
      </c>
    </row>
    <row r="92" spans="1:5" ht="30.6" customHeight="1" x14ac:dyDescent="0.3">
      <c r="A92" s="10" t="s">
        <v>113</v>
      </c>
      <c r="B92" s="6" t="s">
        <v>114</v>
      </c>
      <c r="C92" s="11">
        <f t="shared" ref="C92:E93" si="40">SUM(C93)</f>
        <v>4000</v>
      </c>
      <c r="D92" s="11">
        <f t="shared" si="40"/>
        <v>4000</v>
      </c>
      <c r="E92" s="11">
        <f t="shared" si="40"/>
        <v>4000</v>
      </c>
    </row>
    <row r="93" spans="1:5" ht="56.45" customHeight="1" x14ac:dyDescent="0.3">
      <c r="A93" s="10" t="s">
        <v>115</v>
      </c>
      <c r="B93" s="6" t="s">
        <v>116</v>
      </c>
      <c r="C93" s="11">
        <f t="shared" si="40"/>
        <v>4000</v>
      </c>
      <c r="D93" s="11">
        <f t="shared" si="40"/>
        <v>4000</v>
      </c>
      <c r="E93" s="11">
        <f t="shared" si="40"/>
        <v>4000</v>
      </c>
    </row>
    <row r="94" spans="1:5" s="19" customFormat="1" ht="31.5" hidden="1" x14ac:dyDescent="0.3">
      <c r="A94" s="16" t="s">
        <v>14</v>
      </c>
      <c r="B94" s="17" t="s">
        <v>117</v>
      </c>
      <c r="C94" s="18">
        <v>4000</v>
      </c>
      <c r="D94" s="18">
        <v>4000</v>
      </c>
      <c r="E94" s="18">
        <v>4000</v>
      </c>
    </row>
    <row r="95" spans="1:5" ht="25.5" customHeight="1" x14ac:dyDescent="0.3">
      <c r="A95" s="10" t="s">
        <v>118</v>
      </c>
      <c r="B95" s="6" t="s">
        <v>119</v>
      </c>
      <c r="C95" s="11">
        <f>SUM(C96,C100)</f>
        <v>148643000</v>
      </c>
      <c r="D95" s="11">
        <f t="shared" ref="D95:E95" si="41">SUM(D96,D100)</f>
        <v>148643000</v>
      </c>
      <c r="E95" s="11">
        <f t="shared" si="41"/>
        <v>148643000</v>
      </c>
    </row>
    <row r="96" spans="1:5" ht="27.6" customHeight="1" x14ac:dyDescent="0.3">
      <c r="A96" s="10" t="s">
        <v>120</v>
      </c>
      <c r="B96" s="6" t="s">
        <v>121</v>
      </c>
      <c r="C96" s="11">
        <f t="shared" ref="C96:E98" si="42">SUM(C97)</f>
        <v>148543000</v>
      </c>
      <c r="D96" s="11">
        <f t="shared" si="42"/>
        <v>148543000</v>
      </c>
      <c r="E96" s="11">
        <f t="shared" si="42"/>
        <v>148543000</v>
      </c>
    </row>
    <row r="97" spans="1:5" ht="40.9" customHeight="1" x14ac:dyDescent="0.3">
      <c r="A97" s="10" t="s">
        <v>122</v>
      </c>
      <c r="B97" s="6" t="s">
        <v>123</v>
      </c>
      <c r="C97" s="11">
        <f t="shared" si="42"/>
        <v>148543000</v>
      </c>
      <c r="D97" s="11">
        <f t="shared" si="42"/>
        <v>148543000</v>
      </c>
      <c r="E97" s="11">
        <f t="shared" si="42"/>
        <v>148543000</v>
      </c>
    </row>
    <row r="98" spans="1:5" ht="58.9" customHeight="1" x14ac:dyDescent="0.3">
      <c r="A98" s="10" t="s">
        <v>124</v>
      </c>
      <c r="B98" s="6" t="s">
        <v>125</v>
      </c>
      <c r="C98" s="11">
        <f t="shared" si="42"/>
        <v>148543000</v>
      </c>
      <c r="D98" s="11">
        <f t="shared" si="42"/>
        <v>148543000</v>
      </c>
      <c r="E98" s="11">
        <f t="shared" si="42"/>
        <v>148543000</v>
      </c>
    </row>
    <row r="99" spans="1:5" s="22" customFormat="1" ht="31.15" hidden="1" customHeight="1" x14ac:dyDescent="0.3">
      <c r="A99" s="20" t="s">
        <v>14</v>
      </c>
      <c r="B99" s="21" t="s">
        <v>126</v>
      </c>
      <c r="C99" s="18">
        <v>148543000</v>
      </c>
      <c r="D99" s="18">
        <v>148543000</v>
      </c>
      <c r="E99" s="18">
        <v>148543000</v>
      </c>
    </row>
    <row r="100" spans="1:5" ht="39.6" customHeight="1" x14ac:dyDescent="0.3">
      <c r="A100" s="10" t="s">
        <v>127</v>
      </c>
      <c r="B100" s="6" t="s">
        <v>128</v>
      </c>
      <c r="C100" s="11">
        <f>SUM(C101,C104)</f>
        <v>100000</v>
      </c>
      <c r="D100" s="11">
        <f t="shared" ref="D100:E100" si="43">SUM(D101,D104)</f>
        <v>100000</v>
      </c>
      <c r="E100" s="11">
        <f t="shared" si="43"/>
        <v>100000</v>
      </c>
    </row>
    <row r="101" spans="1:5" ht="27" customHeight="1" x14ac:dyDescent="0.3">
      <c r="A101" s="10" t="s">
        <v>129</v>
      </c>
      <c r="B101" s="6" t="s">
        <v>130</v>
      </c>
      <c r="C101" s="11">
        <f t="shared" ref="C101:E102" si="44">SUM(C102)</f>
        <v>100000</v>
      </c>
      <c r="D101" s="11">
        <f t="shared" si="44"/>
        <v>100000</v>
      </c>
      <c r="E101" s="11">
        <f t="shared" si="44"/>
        <v>100000</v>
      </c>
    </row>
    <row r="102" spans="1:5" ht="49.9" customHeight="1" x14ac:dyDescent="0.3">
      <c r="A102" s="10" t="s">
        <v>131</v>
      </c>
      <c r="B102" s="6" t="s">
        <v>132</v>
      </c>
      <c r="C102" s="11">
        <f>SUM(C103)</f>
        <v>100000</v>
      </c>
      <c r="D102" s="11">
        <f t="shared" si="44"/>
        <v>100000</v>
      </c>
      <c r="E102" s="11">
        <f t="shared" si="44"/>
        <v>100000</v>
      </c>
    </row>
    <row r="103" spans="1:5" s="22" customFormat="1" ht="31.5" hidden="1" x14ac:dyDescent="0.3">
      <c r="A103" s="20" t="s">
        <v>1057</v>
      </c>
      <c r="B103" s="21" t="s">
        <v>1060</v>
      </c>
      <c r="C103" s="18">
        <v>100000</v>
      </c>
      <c r="D103" s="18">
        <v>100000</v>
      </c>
      <c r="E103" s="18">
        <v>100000</v>
      </c>
    </row>
    <row r="104" spans="1:5" ht="56.25" hidden="1" x14ac:dyDescent="0.3">
      <c r="A104" s="10" t="s">
        <v>134</v>
      </c>
      <c r="B104" s="6" t="s">
        <v>135</v>
      </c>
      <c r="C104" s="11">
        <f t="shared" ref="C104:E106" si="45">SUM(C105)</f>
        <v>0</v>
      </c>
      <c r="D104" s="11">
        <f t="shared" si="45"/>
        <v>0</v>
      </c>
      <c r="E104" s="11">
        <f t="shared" si="45"/>
        <v>0</v>
      </c>
    </row>
    <row r="105" spans="1:5" ht="75" hidden="1" x14ac:dyDescent="0.3">
      <c r="A105" s="10" t="s">
        <v>136</v>
      </c>
      <c r="B105" s="6" t="s">
        <v>137</v>
      </c>
      <c r="C105" s="11">
        <f t="shared" si="45"/>
        <v>0</v>
      </c>
      <c r="D105" s="11">
        <f t="shared" si="45"/>
        <v>0</v>
      </c>
      <c r="E105" s="11">
        <f t="shared" si="45"/>
        <v>0</v>
      </c>
    </row>
    <row r="106" spans="1:5" ht="93.75" hidden="1" x14ac:dyDescent="0.3">
      <c r="A106" s="10" t="s">
        <v>138</v>
      </c>
      <c r="B106" s="6" t="s">
        <v>139</v>
      </c>
      <c r="C106" s="11">
        <f t="shared" si="45"/>
        <v>0</v>
      </c>
      <c r="D106" s="11">
        <f t="shared" si="45"/>
        <v>0</v>
      </c>
      <c r="E106" s="11">
        <f t="shared" si="45"/>
        <v>0</v>
      </c>
    </row>
    <row r="107" spans="1:5" s="22" customFormat="1" ht="31.5" hidden="1" x14ac:dyDescent="0.3">
      <c r="A107" s="20" t="s">
        <v>154</v>
      </c>
      <c r="B107" s="21" t="s">
        <v>1050</v>
      </c>
      <c r="C107" s="18">
        <v>0</v>
      </c>
      <c r="D107" s="18">
        <v>0</v>
      </c>
      <c r="E107" s="18">
        <v>0</v>
      </c>
    </row>
    <row r="108" spans="1:5" s="26" customFormat="1" hidden="1" x14ac:dyDescent="0.3">
      <c r="A108" s="23" t="s">
        <v>140</v>
      </c>
      <c r="B108" s="24"/>
      <c r="C108" s="25">
        <f>SUM(C109,C158,C176,C206,C229,C234,C477)</f>
        <v>944868800</v>
      </c>
      <c r="D108" s="25">
        <f>SUM(D109,D158,D176,D206,D229,D234,D477)</f>
        <v>872911000</v>
      </c>
      <c r="E108" s="25">
        <f>SUM(E109,E158,E176,E206,E229,E234,E477)</f>
        <v>842864000</v>
      </c>
    </row>
    <row r="109" spans="1:5" ht="45.6" customHeight="1" x14ac:dyDescent="0.3">
      <c r="A109" s="10" t="s">
        <v>141</v>
      </c>
      <c r="B109" s="6" t="s">
        <v>142</v>
      </c>
      <c r="C109" s="11">
        <f>SUM(C110,C113,C128,C132,C136)</f>
        <v>663405000</v>
      </c>
      <c r="D109" s="11">
        <f t="shared" ref="D109:E109" si="46">SUM(D110,D113,D128,D132,D136)</f>
        <v>596697000</v>
      </c>
      <c r="E109" s="11">
        <f t="shared" si="46"/>
        <v>601517000</v>
      </c>
    </row>
    <row r="110" spans="1:5" ht="60" customHeight="1" x14ac:dyDescent="0.3">
      <c r="A110" s="10" t="s">
        <v>143</v>
      </c>
      <c r="B110" s="6" t="s">
        <v>144</v>
      </c>
      <c r="C110" s="11">
        <f t="shared" ref="C110:E111" si="47">SUM(C111)</f>
        <v>675000</v>
      </c>
      <c r="D110" s="11">
        <f t="shared" si="47"/>
        <v>675000</v>
      </c>
      <c r="E110" s="11">
        <f t="shared" si="47"/>
        <v>675000</v>
      </c>
    </row>
    <row r="111" spans="1:5" ht="49.9" customHeight="1" x14ac:dyDescent="0.3">
      <c r="A111" s="10" t="s">
        <v>145</v>
      </c>
      <c r="B111" s="6" t="s">
        <v>146</v>
      </c>
      <c r="C111" s="11">
        <f t="shared" si="47"/>
        <v>675000</v>
      </c>
      <c r="D111" s="11">
        <f t="shared" si="47"/>
        <v>675000</v>
      </c>
      <c r="E111" s="11">
        <f t="shared" si="47"/>
        <v>675000</v>
      </c>
    </row>
    <row r="112" spans="1:5" s="22" customFormat="1" ht="31.5" hidden="1" x14ac:dyDescent="0.3">
      <c r="A112" s="20" t="s">
        <v>1068</v>
      </c>
      <c r="B112" s="21" t="s">
        <v>147</v>
      </c>
      <c r="C112" s="27">
        <v>675000</v>
      </c>
      <c r="D112" s="27">
        <v>675000</v>
      </c>
      <c r="E112" s="27">
        <v>675000</v>
      </c>
    </row>
    <row r="113" spans="1:5" ht="75" customHeight="1" x14ac:dyDescent="0.3">
      <c r="A113" s="10" t="s">
        <v>148</v>
      </c>
      <c r="B113" s="6" t="s">
        <v>149</v>
      </c>
      <c r="C113" s="11">
        <f>SUM(C114,C117,C121,C125)</f>
        <v>496507000</v>
      </c>
      <c r="D113" s="11">
        <f t="shared" ref="D113:E113" si="48">SUM(D114,D117,D121,D125)</f>
        <v>427940000</v>
      </c>
      <c r="E113" s="11">
        <f t="shared" si="48"/>
        <v>428770000</v>
      </c>
    </row>
    <row r="114" spans="1:5" ht="66" customHeight="1" x14ac:dyDescent="0.3">
      <c r="A114" s="10" t="s">
        <v>150</v>
      </c>
      <c r="B114" s="6" t="s">
        <v>151</v>
      </c>
      <c r="C114" s="11">
        <f t="shared" ref="C114:E115" si="49">SUM(C115)</f>
        <v>235401000</v>
      </c>
      <c r="D114" s="11">
        <f t="shared" si="49"/>
        <v>245108000</v>
      </c>
      <c r="E114" s="11">
        <f t="shared" si="49"/>
        <v>254055000</v>
      </c>
    </row>
    <row r="115" spans="1:5" ht="63" customHeight="1" x14ac:dyDescent="0.3">
      <c r="A115" s="10" t="s">
        <v>152</v>
      </c>
      <c r="B115" s="6" t="s">
        <v>153</v>
      </c>
      <c r="C115" s="11">
        <f t="shared" si="49"/>
        <v>235401000</v>
      </c>
      <c r="D115" s="11">
        <f t="shared" si="49"/>
        <v>245108000</v>
      </c>
      <c r="E115" s="11">
        <f t="shared" si="49"/>
        <v>254055000</v>
      </c>
    </row>
    <row r="116" spans="1:5" s="22" customFormat="1" ht="31.5" hidden="1" x14ac:dyDescent="0.3">
      <c r="A116" s="20" t="s">
        <v>154</v>
      </c>
      <c r="B116" s="21" t="s">
        <v>155</v>
      </c>
      <c r="C116" s="27">
        <v>235401000</v>
      </c>
      <c r="D116" s="27">
        <v>245108000</v>
      </c>
      <c r="E116" s="27">
        <v>254055000</v>
      </c>
    </row>
    <row r="117" spans="1:5" ht="67.900000000000006" customHeight="1" x14ac:dyDescent="0.3">
      <c r="A117" s="10" t="s">
        <v>156</v>
      </c>
      <c r="B117" s="6" t="s">
        <v>157</v>
      </c>
      <c r="C117" s="11">
        <f t="shared" ref="C117:E117" si="50">SUM(C118)</f>
        <v>159048000</v>
      </c>
      <c r="D117" s="11">
        <f t="shared" si="50"/>
        <v>78435000</v>
      </c>
      <c r="E117" s="11">
        <f t="shared" si="50"/>
        <v>66391000</v>
      </c>
    </row>
    <row r="118" spans="1:5" ht="66.599999999999994" customHeight="1" x14ac:dyDescent="0.3">
      <c r="A118" s="10" t="s">
        <v>158</v>
      </c>
      <c r="B118" s="6" t="s">
        <v>159</v>
      </c>
      <c r="C118" s="11">
        <f t="shared" ref="C118:E118" si="51">SUM(C119:C120)</f>
        <v>159048000</v>
      </c>
      <c r="D118" s="11">
        <f t="shared" si="51"/>
        <v>78435000</v>
      </c>
      <c r="E118" s="11">
        <f t="shared" si="51"/>
        <v>66391000</v>
      </c>
    </row>
    <row r="119" spans="1:5" s="22" customFormat="1" ht="31.5" hidden="1" x14ac:dyDescent="0.3">
      <c r="A119" s="20" t="s">
        <v>1068</v>
      </c>
      <c r="B119" s="21" t="s">
        <v>160</v>
      </c>
      <c r="C119" s="27">
        <v>33578000</v>
      </c>
      <c r="D119" s="27">
        <v>35016000</v>
      </c>
      <c r="E119" s="27">
        <v>36872000</v>
      </c>
    </row>
    <row r="120" spans="1:5" s="22" customFormat="1" ht="31.5" hidden="1" x14ac:dyDescent="0.3">
      <c r="A120" s="20" t="s">
        <v>154</v>
      </c>
      <c r="B120" s="21" t="s">
        <v>161</v>
      </c>
      <c r="C120" s="27">
        <v>125470000</v>
      </c>
      <c r="D120" s="27">
        <v>43419000</v>
      </c>
      <c r="E120" s="27">
        <v>29519000</v>
      </c>
    </row>
    <row r="121" spans="1:5" s="22" customFormat="1" ht="78" customHeight="1" x14ac:dyDescent="0.3">
      <c r="A121" s="67" t="s">
        <v>880</v>
      </c>
      <c r="B121" s="68" t="s">
        <v>884</v>
      </c>
      <c r="C121" s="122">
        <f>C122</f>
        <v>328000</v>
      </c>
      <c r="D121" s="122">
        <f t="shared" ref="D121:E121" si="52">D122</f>
        <v>25000</v>
      </c>
      <c r="E121" s="122">
        <f t="shared" si="52"/>
        <v>0</v>
      </c>
    </row>
    <row r="122" spans="1:5" s="22" customFormat="1" ht="57" customHeight="1" x14ac:dyDescent="0.3">
      <c r="A122" s="67" t="s">
        <v>881</v>
      </c>
      <c r="B122" s="68" t="s">
        <v>883</v>
      </c>
      <c r="C122" s="122">
        <f>SUM(C123:C124)</f>
        <v>328000</v>
      </c>
      <c r="D122" s="122">
        <f t="shared" ref="D122:E122" si="53">SUM(D123:D124)</f>
        <v>25000</v>
      </c>
      <c r="E122" s="122">
        <f t="shared" si="53"/>
        <v>0</v>
      </c>
    </row>
    <row r="123" spans="1:5" s="22" customFormat="1" ht="31.5" hidden="1" x14ac:dyDescent="0.3">
      <c r="A123" s="20" t="s">
        <v>905</v>
      </c>
      <c r="B123" s="129" t="s">
        <v>906</v>
      </c>
      <c r="C123" s="27">
        <v>234000</v>
      </c>
      <c r="D123" s="27">
        <v>0</v>
      </c>
      <c r="E123" s="27">
        <v>0</v>
      </c>
    </row>
    <row r="124" spans="1:5" s="22" customFormat="1" ht="31.5" hidden="1" x14ac:dyDescent="0.3">
      <c r="A124" s="20" t="s">
        <v>181</v>
      </c>
      <c r="B124" s="21" t="s">
        <v>882</v>
      </c>
      <c r="C124" s="27">
        <v>94000</v>
      </c>
      <c r="D124" s="27">
        <v>25000</v>
      </c>
      <c r="E124" s="27">
        <v>0</v>
      </c>
    </row>
    <row r="125" spans="1:5" ht="46.15" customHeight="1" x14ac:dyDescent="0.3">
      <c r="A125" s="10" t="s">
        <v>162</v>
      </c>
      <c r="B125" s="6" t="s">
        <v>163</v>
      </c>
      <c r="C125" s="11">
        <f t="shared" ref="C125:E126" si="54">SUM(C126)</f>
        <v>101730000</v>
      </c>
      <c r="D125" s="11">
        <f t="shared" si="54"/>
        <v>104372000</v>
      </c>
      <c r="E125" s="11">
        <f t="shared" si="54"/>
        <v>108324000</v>
      </c>
    </row>
    <row r="126" spans="1:5" ht="40.5" customHeight="1" x14ac:dyDescent="0.3">
      <c r="A126" s="10" t="s">
        <v>164</v>
      </c>
      <c r="B126" s="6" t="s">
        <v>165</v>
      </c>
      <c r="C126" s="11">
        <f t="shared" si="54"/>
        <v>101730000</v>
      </c>
      <c r="D126" s="11">
        <f t="shared" si="54"/>
        <v>104372000</v>
      </c>
      <c r="E126" s="11">
        <f t="shared" si="54"/>
        <v>108324000</v>
      </c>
    </row>
    <row r="127" spans="1:5" s="22" customFormat="1" ht="31.5" hidden="1" x14ac:dyDescent="0.3">
      <c r="A127" s="20" t="s">
        <v>1068</v>
      </c>
      <c r="B127" s="21" t="s">
        <v>166</v>
      </c>
      <c r="C127" s="27">
        <v>101730000</v>
      </c>
      <c r="D127" s="27">
        <v>104372000</v>
      </c>
      <c r="E127" s="27">
        <v>108324000</v>
      </c>
    </row>
    <row r="128" spans="1:5" ht="36" customHeight="1" x14ac:dyDescent="0.3">
      <c r="A128" s="10" t="s">
        <v>167</v>
      </c>
      <c r="B128" s="6" t="s">
        <v>168</v>
      </c>
      <c r="C128" s="11">
        <f>SUM(C129)</f>
        <v>11000</v>
      </c>
      <c r="D128" s="11">
        <f t="shared" ref="D128:E128" si="55">SUM(D129)</f>
        <v>11000</v>
      </c>
      <c r="E128" s="11">
        <f t="shared" si="55"/>
        <v>11000</v>
      </c>
    </row>
    <row r="129" spans="1:5" ht="42" customHeight="1" x14ac:dyDescent="0.3">
      <c r="A129" s="10" t="s">
        <v>169</v>
      </c>
      <c r="B129" s="6" t="s">
        <v>170</v>
      </c>
      <c r="C129" s="11">
        <f t="shared" ref="C129:E130" si="56">SUM(C130)</f>
        <v>11000</v>
      </c>
      <c r="D129" s="11">
        <f t="shared" si="56"/>
        <v>11000</v>
      </c>
      <c r="E129" s="11">
        <f t="shared" si="56"/>
        <v>11000</v>
      </c>
    </row>
    <row r="130" spans="1:5" ht="78" customHeight="1" x14ac:dyDescent="0.3">
      <c r="A130" s="10" t="s">
        <v>171</v>
      </c>
      <c r="B130" s="6" t="s">
        <v>172</v>
      </c>
      <c r="C130" s="11">
        <f t="shared" si="56"/>
        <v>11000</v>
      </c>
      <c r="D130" s="11">
        <f t="shared" si="56"/>
        <v>11000</v>
      </c>
      <c r="E130" s="11">
        <f t="shared" si="56"/>
        <v>11000</v>
      </c>
    </row>
    <row r="131" spans="1:5" s="22" customFormat="1" ht="31.5" hidden="1" x14ac:dyDescent="0.3">
      <c r="A131" s="20" t="s">
        <v>154</v>
      </c>
      <c r="B131" s="21" t="s">
        <v>173</v>
      </c>
      <c r="C131" s="27">
        <v>11000</v>
      </c>
      <c r="D131" s="27">
        <v>11000</v>
      </c>
      <c r="E131" s="27">
        <v>11000</v>
      </c>
    </row>
    <row r="132" spans="1:5" s="127" customFormat="1" ht="21.6" customHeight="1" x14ac:dyDescent="0.3">
      <c r="A132" s="134" t="s">
        <v>889</v>
      </c>
      <c r="B132" s="68" t="s">
        <v>892</v>
      </c>
      <c r="C132" s="122">
        <f>C133</f>
        <v>675000</v>
      </c>
      <c r="D132" s="122">
        <f t="shared" ref="D132:E132" si="57">D133</f>
        <v>0</v>
      </c>
      <c r="E132" s="122">
        <f t="shared" si="57"/>
        <v>0</v>
      </c>
    </row>
    <row r="133" spans="1:5" s="127" customFormat="1" ht="43.5" customHeight="1" x14ac:dyDescent="0.3">
      <c r="A133" s="67" t="s">
        <v>888</v>
      </c>
      <c r="B133" s="68" t="s">
        <v>891</v>
      </c>
      <c r="C133" s="122">
        <f>C134</f>
        <v>675000</v>
      </c>
      <c r="D133" s="122">
        <f t="shared" ref="D133:E133" si="58">D134</f>
        <v>0</v>
      </c>
      <c r="E133" s="122">
        <f t="shared" si="58"/>
        <v>0</v>
      </c>
    </row>
    <row r="134" spans="1:5" s="127" customFormat="1" ht="47.45" customHeight="1" x14ac:dyDescent="0.3">
      <c r="A134" s="67" t="s">
        <v>887</v>
      </c>
      <c r="B134" s="68" t="s">
        <v>890</v>
      </c>
      <c r="C134" s="122">
        <f>C135</f>
        <v>675000</v>
      </c>
      <c r="D134" s="122">
        <f t="shared" ref="D134:E134" si="59">D135</f>
        <v>0</v>
      </c>
      <c r="E134" s="122">
        <f t="shared" si="59"/>
        <v>0</v>
      </c>
    </row>
    <row r="135" spans="1:5" s="22" customFormat="1" ht="31.5" hidden="1" x14ac:dyDescent="0.3">
      <c r="A135" s="20" t="s">
        <v>1068</v>
      </c>
      <c r="B135" s="21" t="s">
        <v>886</v>
      </c>
      <c r="C135" s="27">
        <v>675000</v>
      </c>
      <c r="D135" s="27">
        <v>0</v>
      </c>
      <c r="E135" s="27">
        <v>0</v>
      </c>
    </row>
    <row r="136" spans="1:5" ht="60.75" customHeight="1" x14ac:dyDescent="0.3">
      <c r="A136" s="10" t="s">
        <v>174</v>
      </c>
      <c r="B136" s="6" t="s">
        <v>175</v>
      </c>
      <c r="C136" s="11">
        <f>SUM(C137,C152)</f>
        <v>165537000</v>
      </c>
      <c r="D136" s="11">
        <f>SUM(D137,D152)</f>
        <v>168071000</v>
      </c>
      <c r="E136" s="11">
        <f>SUM(E137,E152)</f>
        <v>172061000</v>
      </c>
    </row>
    <row r="137" spans="1:5" ht="60" customHeight="1" x14ac:dyDescent="0.3">
      <c r="A137" s="10" t="s">
        <v>176</v>
      </c>
      <c r="B137" s="6" t="s">
        <v>177</v>
      </c>
      <c r="C137" s="11">
        <f t="shared" ref="C137:E137" si="60">SUM(C138)</f>
        <v>78504000</v>
      </c>
      <c r="D137" s="11">
        <f t="shared" si="60"/>
        <v>78585000</v>
      </c>
      <c r="E137" s="11">
        <f t="shared" si="60"/>
        <v>78670000</v>
      </c>
    </row>
    <row r="138" spans="1:5" ht="67.150000000000006" customHeight="1" x14ac:dyDescent="0.3">
      <c r="A138" s="10" t="s">
        <v>178</v>
      </c>
      <c r="B138" s="6" t="s">
        <v>179</v>
      </c>
      <c r="C138" s="11">
        <f>SUM(C139,C142,C145,C148,C150)</f>
        <v>78504000</v>
      </c>
      <c r="D138" s="11">
        <f t="shared" ref="D138:E138" si="61">SUM(D139,D142,D145,D148,D150)</f>
        <v>78585000</v>
      </c>
      <c r="E138" s="11">
        <f t="shared" si="61"/>
        <v>78670000</v>
      </c>
    </row>
    <row r="139" spans="1:5" ht="81.75" customHeight="1" x14ac:dyDescent="0.3">
      <c r="A139" s="10" t="s">
        <v>1221</v>
      </c>
      <c r="B139" s="6" t="s">
        <v>180</v>
      </c>
      <c r="C139" s="11">
        <f>SUM(C140:C141)</f>
        <v>67369000</v>
      </c>
      <c r="D139" s="11">
        <f t="shared" ref="D139:E139" si="62">SUM(D140:D141)</f>
        <v>67369000</v>
      </c>
      <c r="E139" s="11">
        <f t="shared" si="62"/>
        <v>67369000</v>
      </c>
    </row>
    <row r="140" spans="1:5" ht="31.15" hidden="1" customHeight="1" x14ac:dyDescent="0.3">
      <c r="A140" s="20" t="s">
        <v>1068</v>
      </c>
      <c r="B140" s="21" t="s">
        <v>1082</v>
      </c>
      <c r="C140" s="27">
        <v>67369000</v>
      </c>
      <c r="D140" s="27">
        <v>67369000</v>
      </c>
      <c r="E140" s="27">
        <v>67369000</v>
      </c>
    </row>
    <row r="141" spans="1:5" s="22" customFormat="1" ht="31.5" hidden="1" x14ac:dyDescent="0.3">
      <c r="A141" s="20" t="s">
        <v>181</v>
      </c>
      <c r="B141" s="21" t="s">
        <v>182</v>
      </c>
      <c r="C141" s="27">
        <v>0</v>
      </c>
      <c r="D141" s="27">
        <v>0</v>
      </c>
      <c r="E141" s="27">
        <v>0</v>
      </c>
    </row>
    <row r="142" spans="1:5" ht="87" customHeight="1" x14ac:dyDescent="0.3">
      <c r="A142" s="10" t="s">
        <v>183</v>
      </c>
      <c r="B142" s="6" t="s">
        <v>184</v>
      </c>
      <c r="C142" s="11">
        <f>SUM(C143:C144)</f>
        <v>5131000</v>
      </c>
      <c r="D142" s="11">
        <f t="shared" ref="D142:E142" si="63">SUM(D143:D144)</f>
        <v>5131000</v>
      </c>
      <c r="E142" s="11">
        <f t="shared" si="63"/>
        <v>5131000</v>
      </c>
    </row>
    <row r="143" spans="1:5" ht="31.15" hidden="1" customHeight="1" x14ac:dyDescent="0.3">
      <c r="A143" s="20" t="s">
        <v>1068</v>
      </c>
      <c r="B143" s="21" t="s">
        <v>1083</v>
      </c>
      <c r="C143" s="27">
        <v>5131000</v>
      </c>
      <c r="D143" s="27">
        <v>5131000</v>
      </c>
      <c r="E143" s="27">
        <v>5131000</v>
      </c>
    </row>
    <row r="144" spans="1:5" s="22" customFormat="1" ht="31.5" hidden="1" x14ac:dyDescent="0.3">
      <c r="A144" s="20" t="s">
        <v>181</v>
      </c>
      <c r="B144" s="21" t="s">
        <v>185</v>
      </c>
      <c r="C144" s="27">
        <v>0</v>
      </c>
      <c r="D144" s="142">
        <v>0</v>
      </c>
      <c r="E144" s="142">
        <v>0</v>
      </c>
    </row>
    <row r="145" spans="1:5" ht="80.45" customHeight="1" x14ac:dyDescent="0.3">
      <c r="A145" s="10" t="s">
        <v>186</v>
      </c>
      <c r="B145" s="6" t="s">
        <v>187</v>
      </c>
      <c r="C145" s="11">
        <f>SUM(C146:C147)</f>
        <v>3965000</v>
      </c>
      <c r="D145" s="11">
        <f t="shared" ref="D145:E145" si="64">SUM(D146:D147)</f>
        <v>3965000</v>
      </c>
      <c r="E145" s="11">
        <f t="shared" si="64"/>
        <v>3965000</v>
      </c>
    </row>
    <row r="146" spans="1:5" ht="30.75" hidden="1" customHeight="1" x14ac:dyDescent="0.3">
      <c r="A146" s="20" t="s">
        <v>1068</v>
      </c>
      <c r="B146" s="21" t="s">
        <v>1084</v>
      </c>
      <c r="C146" s="27">
        <v>3965000</v>
      </c>
      <c r="D146" s="27">
        <v>3965000</v>
      </c>
      <c r="E146" s="27">
        <v>3965000</v>
      </c>
    </row>
    <row r="147" spans="1:5" s="30" customFormat="1" ht="31.5" hidden="1" x14ac:dyDescent="0.3">
      <c r="A147" s="28" t="s">
        <v>181</v>
      </c>
      <c r="B147" s="21" t="s">
        <v>188</v>
      </c>
      <c r="C147" s="27">
        <v>0</v>
      </c>
      <c r="D147" s="143">
        <v>0</v>
      </c>
      <c r="E147" s="143">
        <v>0</v>
      </c>
    </row>
    <row r="148" spans="1:5" ht="81" customHeight="1" x14ac:dyDescent="0.3">
      <c r="A148" s="10" t="s">
        <v>189</v>
      </c>
      <c r="B148" s="6" t="s">
        <v>190</v>
      </c>
      <c r="C148" s="11">
        <f t="shared" ref="C148:E148" si="65">SUM(C149)</f>
        <v>2039000</v>
      </c>
      <c r="D148" s="11">
        <f t="shared" si="65"/>
        <v>2120000</v>
      </c>
      <c r="E148" s="11">
        <f t="shared" si="65"/>
        <v>2205000</v>
      </c>
    </row>
    <row r="149" spans="1:5" s="22" customFormat="1" ht="31.5" hidden="1" x14ac:dyDescent="0.3">
      <c r="A149" s="20" t="s">
        <v>1068</v>
      </c>
      <c r="B149" s="21" t="s">
        <v>191</v>
      </c>
      <c r="C149" s="27">
        <v>2039000</v>
      </c>
      <c r="D149" s="27">
        <v>2120000</v>
      </c>
      <c r="E149" s="27">
        <v>2205000</v>
      </c>
    </row>
    <row r="150" spans="1:5" s="128" customFormat="1" ht="75" hidden="1" x14ac:dyDescent="0.3">
      <c r="A150" s="67" t="s">
        <v>1056</v>
      </c>
      <c r="B150" s="68" t="s">
        <v>1058</v>
      </c>
      <c r="C150" s="122">
        <f>C151</f>
        <v>0</v>
      </c>
      <c r="D150" s="122">
        <f t="shared" ref="D150:E150" si="66">D151</f>
        <v>0</v>
      </c>
      <c r="E150" s="122">
        <f t="shared" si="66"/>
        <v>0</v>
      </c>
    </row>
    <row r="151" spans="1:5" s="22" customFormat="1" ht="31.5" hidden="1" x14ac:dyDescent="0.3">
      <c r="A151" s="20" t="s">
        <v>1057</v>
      </c>
      <c r="B151" s="21" t="s">
        <v>1059</v>
      </c>
      <c r="C151" s="27">
        <v>0</v>
      </c>
      <c r="D151" s="27">
        <v>0</v>
      </c>
      <c r="E151" s="27">
        <v>0</v>
      </c>
    </row>
    <row r="152" spans="1:5" ht="83.45" customHeight="1" x14ac:dyDescent="0.3">
      <c r="A152" s="10" t="s">
        <v>192</v>
      </c>
      <c r="B152" s="6" t="s">
        <v>193</v>
      </c>
      <c r="C152" s="11">
        <f t="shared" ref="C152:E152" si="67">SUM(C153)</f>
        <v>87033000</v>
      </c>
      <c r="D152" s="11">
        <f t="shared" si="67"/>
        <v>89486000</v>
      </c>
      <c r="E152" s="11">
        <f t="shared" si="67"/>
        <v>93391000</v>
      </c>
    </row>
    <row r="153" spans="1:5" ht="87.6" customHeight="1" x14ac:dyDescent="0.3">
      <c r="A153" s="10" t="s">
        <v>194</v>
      </c>
      <c r="B153" s="6" t="s">
        <v>195</v>
      </c>
      <c r="C153" s="11">
        <f t="shared" ref="C153:E153" si="68">SUM(C154,C156)</f>
        <v>87033000</v>
      </c>
      <c r="D153" s="11">
        <f t="shared" si="68"/>
        <v>89486000</v>
      </c>
      <c r="E153" s="11">
        <f t="shared" si="68"/>
        <v>93391000</v>
      </c>
    </row>
    <row r="154" spans="1:5" ht="99" customHeight="1" x14ac:dyDescent="0.3">
      <c r="A154" s="10" t="s">
        <v>196</v>
      </c>
      <c r="B154" s="6" t="s">
        <v>197</v>
      </c>
      <c r="C154" s="11">
        <f t="shared" ref="C154:E154" si="69">SUM(C155)</f>
        <v>22876000</v>
      </c>
      <c r="D154" s="11">
        <f t="shared" si="69"/>
        <v>23728000</v>
      </c>
      <c r="E154" s="11">
        <f t="shared" si="69"/>
        <v>24845000</v>
      </c>
    </row>
    <row r="155" spans="1:5" s="22" customFormat="1" ht="37.5" hidden="1" x14ac:dyDescent="0.3">
      <c r="A155" s="20" t="s">
        <v>133</v>
      </c>
      <c r="B155" s="21" t="s">
        <v>198</v>
      </c>
      <c r="C155" s="27">
        <v>22876000</v>
      </c>
      <c r="D155" s="27">
        <v>23728000</v>
      </c>
      <c r="E155" s="27">
        <v>24845000</v>
      </c>
    </row>
    <row r="156" spans="1:5" ht="106.15" customHeight="1" x14ac:dyDescent="0.3">
      <c r="A156" s="10" t="s">
        <v>199</v>
      </c>
      <c r="B156" s="6" t="s">
        <v>200</v>
      </c>
      <c r="C156" s="11">
        <f t="shared" ref="C156:E156" si="70">SUM(C157)</f>
        <v>64157000</v>
      </c>
      <c r="D156" s="11">
        <f t="shared" si="70"/>
        <v>65758000</v>
      </c>
      <c r="E156" s="11">
        <f t="shared" si="70"/>
        <v>68546000</v>
      </c>
    </row>
    <row r="157" spans="1:5" s="31" customFormat="1" ht="37.5" hidden="1" x14ac:dyDescent="0.3">
      <c r="A157" s="20" t="s">
        <v>133</v>
      </c>
      <c r="B157" s="21" t="s">
        <v>201</v>
      </c>
      <c r="C157" s="27">
        <v>64157000</v>
      </c>
      <c r="D157" s="27">
        <v>65758000</v>
      </c>
      <c r="E157" s="27">
        <v>68546000</v>
      </c>
    </row>
    <row r="158" spans="1:5" ht="30.6" customHeight="1" x14ac:dyDescent="0.3">
      <c r="A158" s="10" t="s">
        <v>202</v>
      </c>
      <c r="B158" s="6" t="s">
        <v>203</v>
      </c>
      <c r="C158" s="11">
        <f t="shared" ref="C158:E158" si="71">SUM(C159)</f>
        <v>52654800</v>
      </c>
      <c r="D158" s="11">
        <f t="shared" si="71"/>
        <v>52654800</v>
      </c>
      <c r="E158" s="11">
        <f t="shared" si="71"/>
        <v>52654800</v>
      </c>
    </row>
    <row r="159" spans="1:5" ht="24" customHeight="1" x14ac:dyDescent="0.3">
      <c r="A159" s="10" t="s">
        <v>204</v>
      </c>
      <c r="B159" s="6" t="s">
        <v>205</v>
      </c>
      <c r="C159" s="11">
        <f t="shared" ref="C159:E159" si="72">SUM(C160,C163,C166,C173)</f>
        <v>52654800</v>
      </c>
      <c r="D159" s="11">
        <f t="shared" si="72"/>
        <v>52654800</v>
      </c>
      <c r="E159" s="11">
        <f t="shared" si="72"/>
        <v>52654800</v>
      </c>
    </row>
    <row r="160" spans="1:5" ht="24.75" customHeight="1" x14ac:dyDescent="0.3">
      <c r="A160" s="10" t="s">
        <v>206</v>
      </c>
      <c r="B160" s="6" t="s">
        <v>207</v>
      </c>
      <c r="C160" s="11">
        <f t="shared" ref="C160:E161" si="73">SUM(C161)</f>
        <v>1446000</v>
      </c>
      <c r="D160" s="11">
        <f t="shared" si="73"/>
        <v>1446000</v>
      </c>
      <c r="E160" s="11">
        <f t="shared" si="73"/>
        <v>1446000</v>
      </c>
    </row>
    <row r="161" spans="1:6" ht="63.75" customHeight="1" x14ac:dyDescent="0.3">
      <c r="A161" s="10" t="s">
        <v>208</v>
      </c>
      <c r="B161" s="6" t="s">
        <v>209</v>
      </c>
      <c r="C161" s="11">
        <f t="shared" si="73"/>
        <v>1446000</v>
      </c>
      <c r="D161" s="11">
        <f t="shared" si="73"/>
        <v>1446000</v>
      </c>
      <c r="E161" s="11">
        <f t="shared" si="73"/>
        <v>1446000</v>
      </c>
    </row>
    <row r="162" spans="1:6" s="35" customFormat="1" ht="36" hidden="1" customHeight="1" x14ac:dyDescent="0.3">
      <c r="A162" s="32" t="s">
        <v>210</v>
      </c>
      <c r="B162" s="33" t="s">
        <v>211</v>
      </c>
      <c r="C162" s="34">
        <v>1446000</v>
      </c>
      <c r="D162" s="34">
        <v>1446000</v>
      </c>
      <c r="E162" s="34">
        <v>1446000</v>
      </c>
      <c r="F162" s="145"/>
    </row>
    <row r="163" spans="1:6" s="35" customFormat="1" ht="24.75" customHeight="1" x14ac:dyDescent="0.3">
      <c r="A163" s="10" t="s">
        <v>212</v>
      </c>
      <c r="B163" s="6" t="s">
        <v>213</v>
      </c>
      <c r="C163" s="11">
        <f t="shared" ref="C163:E164" si="74">SUM(C164)</f>
        <v>1800</v>
      </c>
      <c r="D163" s="11">
        <f t="shared" si="74"/>
        <v>1800</v>
      </c>
      <c r="E163" s="11">
        <f t="shared" si="74"/>
        <v>1800</v>
      </c>
    </row>
    <row r="164" spans="1:6" ht="45.75" customHeight="1" x14ac:dyDescent="0.3">
      <c r="A164" s="10" t="s">
        <v>214</v>
      </c>
      <c r="B164" s="6" t="s">
        <v>215</v>
      </c>
      <c r="C164" s="11">
        <f t="shared" si="74"/>
        <v>1800</v>
      </c>
      <c r="D164" s="11">
        <f t="shared" si="74"/>
        <v>1800</v>
      </c>
      <c r="E164" s="11">
        <f t="shared" si="74"/>
        <v>1800</v>
      </c>
    </row>
    <row r="165" spans="1:6" s="35" customFormat="1" ht="36" hidden="1" customHeight="1" x14ac:dyDescent="0.3">
      <c r="A165" s="32" t="s">
        <v>210</v>
      </c>
      <c r="B165" s="33" t="s">
        <v>216</v>
      </c>
      <c r="C165" s="34">
        <v>1800</v>
      </c>
      <c r="D165" s="34">
        <v>1800</v>
      </c>
      <c r="E165" s="34">
        <v>1800</v>
      </c>
    </row>
    <row r="166" spans="1:6" ht="24" customHeight="1" x14ac:dyDescent="0.3">
      <c r="A166" s="10" t="s">
        <v>217</v>
      </c>
      <c r="B166" s="6" t="s">
        <v>218</v>
      </c>
      <c r="C166" s="11">
        <f t="shared" ref="C166:E166" si="75">SUM(C167,C170)</f>
        <v>4612200</v>
      </c>
      <c r="D166" s="11">
        <f t="shared" si="75"/>
        <v>4612200</v>
      </c>
      <c r="E166" s="11">
        <f t="shared" si="75"/>
        <v>4612200</v>
      </c>
    </row>
    <row r="167" spans="1:6" ht="23.25" customHeight="1" x14ac:dyDescent="0.3">
      <c r="A167" s="10" t="s">
        <v>219</v>
      </c>
      <c r="B167" s="6" t="s">
        <v>220</v>
      </c>
      <c r="C167" s="11">
        <f t="shared" ref="C167:E168" si="76">SUM(C168)</f>
        <v>3953400</v>
      </c>
      <c r="D167" s="11">
        <f t="shared" si="76"/>
        <v>3953400</v>
      </c>
      <c r="E167" s="11">
        <f t="shared" si="76"/>
        <v>3953400</v>
      </c>
    </row>
    <row r="168" spans="1:6" ht="40.15" customHeight="1" x14ac:dyDescent="0.3">
      <c r="A168" s="10" t="s">
        <v>221</v>
      </c>
      <c r="B168" s="6" t="s">
        <v>222</v>
      </c>
      <c r="C168" s="11">
        <f t="shared" si="76"/>
        <v>3953400</v>
      </c>
      <c r="D168" s="11">
        <f t="shared" si="76"/>
        <v>3953400</v>
      </c>
      <c r="E168" s="11">
        <f t="shared" si="76"/>
        <v>3953400</v>
      </c>
    </row>
    <row r="169" spans="1:6" s="35" customFormat="1" ht="36" hidden="1" customHeight="1" x14ac:dyDescent="0.3">
      <c r="A169" s="32" t="s">
        <v>210</v>
      </c>
      <c r="B169" s="33" t="s">
        <v>223</v>
      </c>
      <c r="C169" s="34">
        <v>3953400</v>
      </c>
      <c r="D169" s="34">
        <v>3953400</v>
      </c>
      <c r="E169" s="34">
        <v>3953400</v>
      </c>
    </row>
    <row r="170" spans="1:6" x14ac:dyDescent="0.3">
      <c r="A170" s="10" t="s">
        <v>224</v>
      </c>
      <c r="B170" s="6" t="s">
        <v>225</v>
      </c>
      <c r="C170" s="11">
        <f t="shared" ref="C170:E171" si="77">SUM(C171)</f>
        <v>658800</v>
      </c>
      <c r="D170" s="11">
        <f t="shared" si="77"/>
        <v>658800</v>
      </c>
      <c r="E170" s="11">
        <f t="shared" si="77"/>
        <v>658800</v>
      </c>
    </row>
    <row r="171" spans="1:6" ht="45.6" customHeight="1" x14ac:dyDescent="0.3">
      <c r="A171" s="10" t="s">
        <v>226</v>
      </c>
      <c r="B171" s="6" t="s">
        <v>227</v>
      </c>
      <c r="C171" s="11">
        <f t="shared" si="77"/>
        <v>658800</v>
      </c>
      <c r="D171" s="11">
        <f t="shared" si="77"/>
        <v>658800</v>
      </c>
      <c r="E171" s="11">
        <f t="shared" si="77"/>
        <v>658800</v>
      </c>
    </row>
    <row r="172" spans="1:6" s="35" customFormat="1" ht="36" hidden="1" customHeight="1" x14ac:dyDescent="0.3">
      <c r="A172" s="32" t="s">
        <v>210</v>
      </c>
      <c r="B172" s="33" t="s">
        <v>228</v>
      </c>
      <c r="C172" s="34">
        <v>658800</v>
      </c>
      <c r="D172" s="34">
        <v>658800</v>
      </c>
      <c r="E172" s="34">
        <v>658800</v>
      </c>
    </row>
    <row r="173" spans="1:6" ht="43.9" customHeight="1" x14ac:dyDescent="0.3">
      <c r="A173" s="10" t="s">
        <v>229</v>
      </c>
      <c r="B173" s="6" t="s">
        <v>230</v>
      </c>
      <c r="C173" s="11">
        <f t="shared" ref="C173:E174" si="78">SUM(C174)</f>
        <v>46594800</v>
      </c>
      <c r="D173" s="11">
        <f t="shared" si="78"/>
        <v>46594800</v>
      </c>
      <c r="E173" s="11">
        <f t="shared" si="78"/>
        <v>46594800</v>
      </c>
    </row>
    <row r="174" spans="1:6" ht="62.45" customHeight="1" x14ac:dyDescent="0.3">
      <c r="A174" s="36" t="s">
        <v>231</v>
      </c>
      <c r="B174" s="6" t="s">
        <v>232</v>
      </c>
      <c r="C174" s="11">
        <f t="shared" si="78"/>
        <v>46594800</v>
      </c>
      <c r="D174" s="11">
        <f t="shared" si="78"/>
        <v>46594800</v>
      </c>
      <c r="E174" s="11">
        <f t="shared" si="78"/>
        <v>46594800</v>
      </c>
    </row>
    <row r="175" spans="1:6" s="35" customFormat="1" ht="36" hidden="1" customHeight="1" x14ac:dyDescent="0.3">
      <c r="A175" s="32" t="s">
        <v>210</v>
      </c>
      <c r="B175" s="33" t="s">
        <v>233</v>
      </c>
      <c r="C175" s="34">
        <v>46594800</v>
      </c>
      <c r="D175" s="34">
        <v>46594800</v>
      </c>
      <c r="E175" s="34">
        <v>46594800</v>
      </c>
    </row>
    <row r="176" spans="1:6" ht="24" customHeight="1" x14ac:dyDescent="0.3">
      <c r="A176" s="10" t="s">
        <v>234</v>
      </c>
      <c r="B176" s="6" t="s">
        <v>235</v>
      </c>
      <c r="C176" s="11">
        <f>SUM(C177,C183)</f>
        <v>16307000</v>
      </c>
      <c r="D176" s="11">
        <f>SUM(D177,D183)</f>
        <v>16510000</v>
      </c>
      <c r="E176" s="11">
        <f>SUM(E177,E183)</f>
        <v>16909000</v>
      </c>
    </row>
    <row r="177" spans="1:5" x14ac:dyDescent="0.3">
      <c r="A177" s="10" t="s">
        <v>236</v>
      </c>
      <c r="B177" s="6" t="s">
        <v>237</v>
      </c>
      <c r="C177" s="11">
        <f>SUM(C178)</f>
        <v>10903000</v>
      </c>
      <c r="D177" s="11">
        <f t="shared" ref="D177:E177" si="79">SUM(D178)</f>
        <v>11302000</v>
      </c>
      <c r="E177" s="11">
        <f t="shared" si="79"/>
        <v>11717000</v>
      </c>
    </row>
    <row r="178" spans="1:5" x14ac:dyDescent="0.3">
      <c r="A178" s="10" t="s">
        <v>238</v>
      </c>
      <c r="B178" s="6" t="s">
        <v>239</v>
      </c>
      <c r="C178" s="11">
        <f t="shared" ref="C178:E178" si="80">SUM(C179)</f>
        <v>10903000</v>
      </c>
      <c r="D178" s="11">
        <f t="shared" si="80"/>
        <v>11302000</v>
      </c>
      <c r="E178" s="11">
        <f t="shared" si="80"/>
        <v>11717000</v>
      </c>
    </row>
    <row r="179" spans="1:5" ht="25.5" customHeight="1" x14ac:dyDescent="0.3">
      <c r="A179" s="10" t="s">
        <v>240</v>
      </c>
      <c r="B179" s="6" t="s">
        <v>241</v>
      </c>
      <c r="C179" s="11">
        <f>SUM(C180:C182)</f>
        <v>10903000</v>
      </c>
      <c r="D179" s="11">
        <f t="shared" ref="D179:E179" si="81">SUM(D180:D182)</f>
        <v>11302000</v>
      </c>
      <c r="E179" s="11">
        <f t="shared" si="81"/>
        <v>11717000</v>
      </c>
    </row>
    <row r="180" spans="1:5" s="30" customFormat="1" ht="31.15" hidden="1" customHeight="1" x14ac:dyDescent="0.3">
      <c r="A180" s="20" t="s">
        <v>251</v>
      </c>
      <c r="B180" s="21" t="s">
        <v>907</v>
      </c>
      <c r="C180" s="27">
        <v>5000000</v>
      </c>
      <c r="D180" s="27">
        <v>5199000</v>
      </c>
      <c r="E180" s="27">
        <v>5406000</v>
      </c>
    </row>
    <row r="181" spans="1:5" s="30" customFormat="1" ht="31.15" hidden="1" customHeight="1" x14ac:dyDescent="0.3">
      <c r="A181" s="20" t="s">
        <v>253</v>
      </c>
      <c r="B181" s="21" t="s">
        <v>908</v>
      </c>
      <c r="C181" s="27">
        <v>5000000</v>
      </c>
      <c r="D181" s="27">
        <v>5200000</v>
      </c>
      <c r="E181" s="27">
        <v>5408000</v>
      </c>
    </row>
    <row r="182" spans="1:5" s="22" customFormat="1" ht="31.15" hidden="1" customHeight="1" x14ac:dyDescent="0.3">
      <c r="A182" s="20" t="s">
        <v>154</v>
      </c>
      <c r="B182" s="21" t="s">
        <v>242</v>
      </c>
      <c r="C182" s="27">
        <v>903000</v>
      </c>
      <c r="D182" s="27">
        <v>903000</v>
      </c>
      <c r="E182" s="27">
        <v>903000</v>
      </c>
    </row>
    <row r="183" spans="1:5" x14ac:dyDescent="0.3">
      <c r="A183" s="10" t="s">
        <v>243</v>
      </c>
      <c r="B183" s="6" t="s">
        <v>244</v>
      </c>
      <c r="C183" s="11">
        <f t="shared" ref="C183:E183" si="82">SUM(C184,C191)</f>
        <v>5404000</v>
      </c>
      <c r="D183" s="11">
        <f t="shared" si="82"/>
        <v>5208000</v>
      </c>
      <c r="E183" s="11">
        <f t="shared" si="82"/>
        <v>5192000</v>
      </c>
    </row>
    <row r="184" spans="1:5" ht="27" customHeight="1" x14ac:dyDescent="0.3">
      <c r="A184" s="10" t="s">
        <v>245</v>
      </c>
      <c r="B184" s="6" t="s">
        <v>246</v>
      </c>
      <c r="C184" s="11">
        <f t="shared" ref="C184:E184" si="83">SUM(C185)</f>
        <v>2870000</v>
      </c>
      <c r="D184" s="11">
        <f t="shared" si="83"/>
        <v>2801000</v>
      </c>
      <c r="E184" s="11">
        <f t="shared" si="83"/>
        <v>2902000</v>
      </c>
    </row>
    <row r="185" spans="1:5" ht="39.75" customHeight="1" x14ac:dyDescent="0.3">
      <c r="A185" s="10" t="s">
        <v>247</v>
      </c>
      <c r="B185" s="6" t="s">
        <v>248</v>
      </c>
      <c r="C185" s="11">
        <f>SUM(C186:C190)</f>
        <v>2870000</v>
      </c>
      <c r="D185" s="11">
        <f t="shared" ref="D185:E185" si="84">SUM(D186:D190)</f>
        <v>2801000</v>
      </c>
      <c r="E185" s="11">
        <f t="shared" si="84"/>
        <v>2902000</v>
      </c>
    </row>
    <row r="186" spans="1:5" ht="31.15" hidden="1" customHeight="1" x14ac:dyDescent="0.3">
      <c r="A186" s="20" t="s">
        <v>249</v>
      </c>
      <c r="B186" s="21" t="s">
        <v>250</v>
      </c>
      <c r="C186" s="27">
        <v>1994000</v>
      </c>
      <c r="D186" s="27">
        <v>2092000</v>
      </c>
      <c r="E186" s="27">
        <v>2194000</v>
      </c>
    </row>
    <row r="187" spans="1:5" ht="31.15" hidden="1" customHeight="1" x14ac:dyDescent="0.3">
      <c r="A187" s="20" t="s">
        <v>251</v>
      </c>
      <c r="B187" s="21" t="s">
        <v>252</v>
      </c>
      <c r="C187" s="27">
        <v>590000</v>
      </c>
      <c r="D187" s="27">
        <v>619000</v>
      </c>
      <c r="E187" s="27">
        <v>650000</v>
      </c>
    </row>
    <row r="188" spans="1:5" ht="31.15" hidden="1" customHeight="1" x14ac:dyDescent="0.3">
      <c r="A188" s="20" t="s">
        <v>253</v>
      </c>
      <c r="B188" s="21" t="s">
        <v>254</v>
      </c>
      <c r="C188" s="27">
        <v>53000</v>
      </c>
      <c r="D188" s="27">
        <v>55000</v>
      </c>
      <c r="E188" s="27">
        <v>58000</v>
      </c>
    </row>
    <row r="189" spans="1:5" s="30" customFormat="1" ht="31.15" hidden="1" customHeight="1" x14ac:dyDescent="0.3">
      <c r="A189" s="20" t="s">
        <v>909</v>
      </c>
      <c r="B189" s="21" t="s">
        <v>910</v>
      </c>
      <c r="C189" s="27">
        <v>100000</v>
      </c>
      <c r="D189" s="27">
        <v>0</v>
      </c>
      <c r="E189" s="27">
        <v>0</v>
      </c>
    </row>
    <row r="190" spans="1:5" s="30" customFormat="1" ht="31.15" hidden="1" customHeight="1" x14ac:dyDescent="0.3">
      <c r="A190" s="20" t="s">
        <v>181</v>
      </c>
      <c r="B190" s="21" t="s">
        <v>885</v>
      </c>
      <c r="C190" s="27">
        <v>133000</v>
      </c>
      <c r="D190" s="27">
        <v>35000</v>
      </c>
      <c r="E190" s="27">
        <v>0</v>
      </c>
    </row>
    <row r="191" spans="1:5" x14ac:dyDescent="0.3">
      <c r="A191" s="10" t="s">
        <v>255</v>
      </c>
      <c r="B191" s="6" t="s">
        <v>256</v>
      </c>
      <c r="C191" s="11">
        <f t="shared" ref="C191:E191" si="85">SUM(C192)</f>
        <v>2534000</v>
      </c>
      <c r="D191" s="11">
        <f t="shared" si="85"/>
        <v>2407000</v>
      </c>
      <c r="E191" s="11">
        <f t="shared" si="85"/>
        <v>2290000</v>
      </c>
    </row>
    <row r="192" spans="1:5" ht="24" customHeight="1" x14ac:dyDescent="0.3">
      <c r="A192" s="10" t="s">
        <v>257</v>
      </c>
      <c r="B192" s="6" t="s">
        <v>258</v>
      </c>
      <c r="C192" s="11">
        <f>SUM(C193,C195,C200,C197,C204)</f>
        <v>2534000</v>
      </c>
      <c r="D192" s="11">
        <f>SUM(D193,D195,D200,D197,D204)</f>
        <v>2407000</v>
      </c>
      <c r="E192" s="11">
        <f>SUM(E193,E195,E200,E197,E204)</f>
        <v>2290000</v>
      </c>
    </row>
    <row r="193" spans="1:5" ht="33.75" customHeight="1" x14ac:dyDescent="0.3">
      <c r="A193" s="10" t="s">
        <v>259</v>
      </c>
      <c r="B193" s="6" t="s">
        <v>260</v>
      </c>
      <c r="C193" s="11">
        <f>SUM(C194)</f>
        <v>197000</v>
      </c>
      <c r="D193" s="11">
        <f t="shared" ref="D193:E193" si="86">SUM(D194)</f>
        <v>291000</v>
      </c>
      <c r="E193" s="11">
        <f t="shared" si="86"/>
        <v>0</v>
      </c>
    </row>
    <row r="194" spans="1:5" s="30" customFormat="1" ht="36" hidden="1" customHeight="1" x14ac:dyDescent="0.3">
      <c r="A194" s="20" t="s">
        <v>133</v>
      </c>
      <c r="B194" s="21" t="s">
        <v>261</v>
      </c>
      <c r="C194" s="27">
        <v>197000</v>
      </c>
      <c r="D194" s="27">
        <v>291000</v>
      </c>
      <c r="E194" s="27">
        <v>0</v>
      </c>
    </row>
    <row r="195" spans="1:5" ht="49.9" customHeight="1" x14ac:dyDescent="0.3">
      <c r="A195" s="10" t="s">
        <v>262</v>
      </c>
      <c r="B195" s="6" t="s">
        <v>263</v>
      </c>
      <c r="C195" s="11">
        <f t="shared" ref="C195:E195" si="87">SUM(C196)</f>
        <v>60000</v>
      </c>
      <c r="D195" s="11">
        <f t="shared" si="87"/>
        <v>0</v>
      </c>
      <c r="E195" s="11">
        <f t="shared" si="87"/>
        <v>0</v>
      </c>
    </row>
    <row r="196" spans="1:5" s="22" customFormat="1" ht="36" hidden="1" customHeight="1" x14ac:dyDescent="0.3">
      <c r="A196" s="20" t="s">
        <v>133</v>
      </c>
      <c r="B196" s="21" t="s">
        <v>264</v>
      </c>
      <c r="C196" s="27">
        <v>60000</v>
      </c>
      <c r="D196" s="27">
        <v>0</v>
      </c>
      <c r="E196" s="27">
        <v>0</v>
      </c>
    </row>
    <row r="197" spans="1:5" s="128" customFormat="1" ht="45.6" customHeight="1" x14ac:dyDescent="0.3">
      <c r="A197" s="67" t="s">
        <v>911</v>
      </c>
      <c r="B197" s="68" t="s">
        <v>912</v>
      </c>
      <c r="C197" s="122">
        <f>C199+C198</f>
        <v>271000</v>
      </c>
      <c r="D197" s="122">
        <f t="shared" ref="D197:E197" si="88">D199+D198</f>
        <v>0</v>
      </c>
      <c r="E197" s="122">
        <f t="shared" si="88"/>
        <v>0</v>
      </c>
    </row>
    <row r="198" spans="1:5" s="22" customFormat="1" ht="31.15" hidden="1" customHeight="1" x14ac:dyDescent="0.3">
      <c r="A198" s="20" t="s">
        <v>1068</v>
      </c>
      <c r="B198" s="21" t="s">
        <v>1067</v>
      </c>
      <c r="C198" s="27">
        <v>3000</v>
      </c>
      <c r="D198" s="27">
        <v>0</v>
      </c>
      <c r="E198" s="27">
        <v>0</v>
      </c>
    </row>
    <row r="199" spans="1:5" s="22" customFormat="1" ht="31.15" hidden="1" customHeight="1" x14ac:dyDescent="0.3">
      <c r="A199" s="20" t="s">
        <v>253</v>
      </c>
      <c r="B199" s="21" t="s">
        <v>1107</v>
      </c>
      <c r="C199" s="27">
        <v>268000</v>
      </c>
      <c r="D199" s="27">
        <v>0</v>
      </c>
      <c r="E199" s="27">
        <v>0</v>
      </c>
    </row>
    <row r="200" spans="1:5" ht="23.25" customHeight="1" x14ac:dyDescent="0.3">
      <c r="A200" s="10" t="s">
        <v>265</v>
      </c>
      <c r="B200" s="6" t="s">
        <v>266</v>
      </c>
      <c r="C200" s="11">
        <f>SUM(C201:C203)</f>
        <v>389000</v>
      </c>
      <c r="D200" s="11">
        <f t="shared" ref="D200:E200" si="89">SUM(D201:D203)</f>
        <v>306000</v>
      </c>
      <c r="E200" s="11">
        <f t="shared" si="89"/>
        <v>265000</v>
      </c>
    </row>
    <row r="201" spans="1:5" s="30" customFormat="1" ht="31.15" hidden="1" customHeight="1" x14ac:dyDescent="0.3">
      <c r="A201" s="20" t="s">
        <v>1068</v>
      </c>
      <c r="B201" s="21" t="s">
        <v>913</v>
      </c>
      <c r="C201" s="29">
        <v>31000</v>
      </c>
      <c r="D201" s="29">
        <v>31000</v>
      </c>
      <c r="E201" s="29">
        <v>31000</v>
      </c>
    </row>
    <row r="202" spans="1:5" s="22" customFormat="1" ht="31.15" hidden="1" customHeight="1" x14ac:dyDescent="0.3">
      <c r="A202" s="20" t="s">
        <v>267</v>
      </c>
      <c r="B202" s="21" t="s">
        <v>268</v>
      </c>
      <c r="C202" s="27">
        <v>266000</v>
      </c>
      <c r="D202" s="27">
        <v>275000</v>
      </c>
      <c r="E202" s="27">
        <v>234000</v>
      </c>
    </row>
    <row r="203" spans="1:5" s="22" customFormat="1" ht="31.15" hidden="1" customHeight="1" x14ac:dyDescent="0.3">
      <c r="A203" s="20" t="s">
        <v>154</v>
      </c>
      <c r="B203" s="21" t="s">
        <v>1108</v>
      </c>
      <c r="C203" s="27">
        <v>92000</v>
      </c>
      <c r="D203" s="27">
        <v>0</v>
      </c>
      <c r="E203" s="27">
        <v>0</v>
      </c>
    </row>
    <row r="204" spans="1:5" s="128" customFormat="1" ht="42" customHeight="1" x14ac:dyDescent="0.3">
      <c r="A204" s="67" t="s">
        <v>1206</v>
      </c>
      <c r="B204" s="68" t="s">
        <v>914</v>
      </c>
      <c r="C204" s="122">
        <f>C205</f>
        <v>1617000</v>
      </c>
      <c r="D204" s="122">
        <f t="shared" ref="D204:E204" si="90">D205</f>
        <v>1810000</v>
      </c>
      <c r="E204" s="122">
        <f t="shared" si="90"/>
        <v>2025000</v>
      </c>
    </row>
    <row r="205" spans="1:5" s="22" customFormat="1" ht="31.15" hidden="1" customHeight="1" x14ac:dyDescent="0.3">
      <c r="A205" s="20" t="s">
        <v>181</v>
      </c>
      <c r="B205" s="21" t="s">
        <v>915</v>
      </c>
      <c r="C205" s="27">
        <v>1617000</v>
      </c>
      <c r="D205" s="27">
        <v>1810000</v>
      </c>
      <c r="E205" s="27">
        <v>2025000</v>
      </c>
    </row>
    <row r="206" spans="1:5" ht="29.25" customHeight="1" x14ac:dyDescent="0.3">
      <c r="A206" s="10" t="s">
        <v>269</v>
      </c>
      <c r="B206" s="6" t="s">
        <v>270</v>
      </c>
      <c r="C206" s="11">
        <f>SUM(C207,C217,C225)</f>
        <v>181000000</v>
      </c>
      <c r="D206" s="11">
        <f t="shared" ref="D206:E206" si="91">SUM(D207,D217,D225)</f>
        <v>182024000</v>
      </c>
      <c r="E206" s="11">
        <f t="shared" si="91"/>
        <v>143372000</v>
      </c>
    </row>
    <row r="207" spans="1:5" ht="67.5" customHeight="1" x14ac:dyDescent="0.3">
      <c r="A207" s="10" t="s">
        <v>271</v>
      </c>
      <c r="B207" s="6" t="s">
        <v>272</v>
      </c>
      <c r="C207" s="11">
        <f>SUM(C208,C211)</f>
        <v>90019000</v>
      </c>
      <c r="D207" s="11">
        <f>SUM(D208,D211)</f>
        <v>74909000</v>
      </c>
      <c r="E207" s="11">
        <f>SUM(E208,E211)</f>
        <v>43594000</v>
      </c>
    </row>
    <row r="208" spans="1:5" ht="80.45" customHeight="1" x14ac:dyDescent="0.3">
      <c r="A208" s="10" t="s">
        <v>273</v>
      </c>
      <c r="B208" s="6" t="s">
        <v>274</v>
      </c>
      <c r="C208" s="11">
        <f>SUM(C209)</f>
        <v>79140000</v>
      </c>
      <c r="D208" s="11">
        <f>SUM(D209)</f>
        <v>64936000</v>
      </c>
      <c r="E208" s="11">
        <f>SUM(E209)</f>
        <v>31226000</v>
      </c>
    </row>
    <row r="209" spans="1:5" ht="84" customHeight="1" x14ac:dyDescent="0.3">
      <c r="A209" s="10" t="s">
        <v>275</v>
      </c>
      <c r="B209" s="6" t="s">
        <v>276</v>
      </c>
      <c r="C209" s="11">
        <f t="shared" ref="C209:E209" si="92">SUM(C210)</f>
        <v>79140000</v>
      </c>
      <c r="D209" s="11">
        <f t="shared" si="92"/>
        <v>64936000</v>
      </c>
      <c r="E209" s="11">
        <f t="shared" si="92"/>
        <v>31226000</v>
      </c>
    </row>
    <row r="210" spans="1:5" s="22" customFormat="1" ht="31.5" hidden="1" x14ac:dyDescent="0.3">
      <c r="A210" s="20" t="s">
        <v>1068</v>
      </c>
      <c r="B210" s="21" t="s">
        <v>277</v>
      </c>
      <c r="C210" s="37">
        <v>79140000</v>
      </c>
      <c r="D210" s="37">
        <v>64936000</v>
      </c>
      <c r="E210" s="37">
        <v>31226000</v>
      </c>
    </row>
    <row r="211" spans="1:5" ht="78.75" customHeight="1" x14ac:dyDescent="0.3">
      <c r="A211" s="10" t="s">
        <v>278</v>
      </c>
      <c r="B211" s="6" t="s">
        <v>279</v>
      </c>
      <c r="C211" s="11">
        <f>SUM(C215,C212)</f>
        <v>10879000</v>
      </c>
      <c r="D211" s="11">
        <f t="shared" ref="D211:E211" si="93">SUM(D215,D212)</f>
        <v>9973000</v>
      </c>
      <c r="E211" s="11">
        <f t="shared" si="93"/>
        <v>12368000</v>
      </c>
    </row>
    <row r="212" spans="1:5" ht="72" hidden="1" customHeight="1" x14ac:dyDescent="0.3">
      <c r="A212" s="10" t="s">
        <v>916</v>
      </c>
      <c r="B212" s="6" t="s">
        <v>917</v>
      </c>
      <c r="C212" s="11">
        <f>C214+C213</f>
        <v>0</v>
      </c>
      <c r="D212" s="11">
        <f t="shared" ref="D212:E212" si="94">D214+D213</f>
        <v>0</v>
      </c>
      <c r="E212" s="11">
        <f t="shared" si="94"/>
        <v>0</v>
      </c>
    </row>
    <row r="213" spans="1:5" s="22" customFormat="1" ht="31.5" hidden="1" x14ac:dyDescent="0.3">
      <c r="A213" s="20" t="s">
        <v>251</v>
      </c>
      <c r="B213" s="129" t="s">
        <v>1069</v>
      </c>
      <c r="C213" s="27">
        <v>0</v>
      </c>
      <c r="D213" s="27">
        <v>0</v>
      </c>
      <c r="E213" s="27">
        <v>0</v>
      </c>
    </row>
    <row r="214" spans="1:5" s="30" customFormat="1" ht="31.5" hidden="1" x14ac:dyDescent="0.3">
      <c r="A214" s="20" t="s">
        <v>253</v>
      </c>
      <c r="B214" s="21" t="s">
        <v>918</v>
      </c>
      <c r="C214" s="29">
        <v>0</v>
      </c>
      <c r="D214" s="29">
        <v>0</v>
      </c>
      <c r="E214" s="29">
        <v>0</v>
      </c>
    </row>
    <row r="215" spans="1:5" ht="81.75" customHeight="1" x14ac:dyDescent="0.3">
      <c r="A215" s="10" t="s">
        <v>280</v>
      </c>
      <c r="B215" s="6" t="s">
        <v>281</v>
      </c>
      <c r="C215" s="11">
        <f t="shared" ref="C215:E215" si="95">SUM(C216)</f>
        <v>10879000</v>
      </c>
      <c r="D215" s="11">
        <f t="shared" si="95"/>
        <v>9973000</v>
      </c>
      <c r="E215" s="11">
        <f t="shared" si="95"/>
        <v>12368000</v>
      </c>
    </row>
    <row r="216" spans="1:5" s="22" customFormat="1" ht="31.5" hidden="1" x14ac:dyDescent="0.3">
      <c r="A216" s="20" t="s">
        <v>1068</v>
      </c>
      <c r="B216" s="21" t="s">
        <v>282</v>
      </c>
      <c r="C216" s="37">
        <v>10879000</v>
      </c>
      <c r="D216" s="37">
        <v>9973000</v>
      </c>
      <c r="E216" s="37">
        <v>12368000</v>
      </c>
    </row>
    <row r="217" spans="1:5" ht="37.9" customHeight="1" x14ac:dyDescent="0.3">
      <c r="A217" s="10" t="s">
        <v>283</v>
      </c>
      <c r="B217" s="6" t="s">
        <v>284</v>
      </c>
      <c r="C217" s="11">
        <f t="shared" ref="C217:E217" si="96">SUM(C218,C221)</f>
        <v>82718000</v>
      </c>
      <c r="D217" s="11">
        <f t="shared" si="96"/>
        <v>98852000</v>
      </c>
      <c r="E217" s="11">
        <f t="shared" si="96"/>
        <v>91515000</v>
      </c>
    </row>
    <row r="218" spans="1:5" ht="30.75" customHeight="1" x14ac:dyDescent="0.3">
      <c r="A218" s="10" t="s">
        <v>285</v>
      </c>
      <c r="B218" s="6" t="s">
        <v>286</v>
      </c>
      <c r="C218" s="11">
        <f t="shared" ref="C218:E219" si="97">SUM(C219)</f>
        <v>65918000</v>
      </c>
      <c r="D218" s="11">
        <f t="shared" si="97"/>
        <v>65918000</v>
      </c>
      <c r="E218" s="11">
        <f t="shared" si="97"/>
        <v>65918000</v>
      </c>
    </row>
    <row r="219" spans="1:5" ht="41.25" customHeight="1" x14ac:dyDescent="0.3">
      <c r="A219" s="10" t="s">
        <v>287</v>
      </c>
      <c r="B219" s="6" t="s">
        <v>288</v>
      </c>
      <c r="C219" s="11">
        <f t="shared" si="97"/>
        <v>65918000</v>
      </c>
      <c r="D219" s="11">
        <f t="shared" si="97"/>
        <v>65918000</v>
      </c>
      <c r="E219" s="11">
        <f t="shared" si="97"/>
        <v>65918000</v>
      </c>
    </row>
    <row r="220" spans="1:5" s="22" customFormat="1" ht="31.5" hidden="1" x14ac:dyDescent="0.3">
      <c r="A220" s="20" t="s">
        <v>154</v>
      </c>
      <c r="B220" s="21" t="s">
        <v>289</v>
      </c>
      <c r="C220" s="37">
        <v>65918000</v>
      </c>
      <c r="D220" s="37">
        <v>65918000</v>
      </c>
      <c r="E220" s="37">
        <v>65918000</v>
      </c>
    </row>
    <row r="221" spans="1:5" ht="39.75" customHeight="1" x14ac:dyDescent="0.3">
      <c r="A221" s="10" t="s">
        <v>290</v>
      </c>
      <c r="B221" s="6" t="s">
        <v>291</v>
      </c>
      <c r="C221" s="11">
        <f t="shared" ref="C221:E221" si="98">SUM(C222)</f>
        <v>16800000</v>
      </c>
      <c r="D221" s="11">
        <f t="shared" si="98"/>
        <v>32934000</v>
      </c>
      <c r="E221" s="11">
        <f t="shared" si="98"/>
        <v>25597000</v>
      </c>
    </row>
    <row r="222" spans="1:5" ht="39.75" customHeight="1" x14ac:dyDescent="0.3">
      <c r="A222" s="10" t="s">
        <v>292</v>
      </c>
      <c r="B222" s="6" t="s">
        <v>293</v>
      </c>
      <c r="C222" s="11">
        <f t="shared" ref="C222:E222" si="99">SUM(C223:C224)</f>
        <v>16800000</v>
      </c>
      <c r="D222" s="11">
        <f t="shared" si="99"/>
        <v>32934000</v>
      </c>
      <c r="E222" s="11">
        <f t="shared" si="99"/>
        <v>25597000</v>
      </c>
    </row>
    <row r="223" spans="1:5" s="22" customFormat="1" ht="31.5" hidden="1" x14ac:dyDescent="0.3">
      <c r="A223" s="20" t="s">
        <v>1068</v>
      </c>
      <c r="B223" s="21" t="s">
        <v>294</v>
      </c>
      <c r="C223" s="37">
        <v>8500000</v>
      </c>
      <c r="D223" s="37">
        <v>9634000</v>
      </c>
      <c r="E223" s="37">
        <v>2297000</v>
      </c>
    </row>
    <row r="224" spans="1:5" s="22" customFormat="1" ht="31.5" hidden="1" x14ac:dyDescent="0.3">
      <c r="A224" s="20" t="s">
        <v>154</v>
      </c>
      <c r="B224" s="21" t="s">
        <v>295</v>
      </c>
      <c r="C224" s="37">
        <v>8300000</v>
      </c>
      <c r="D224" s="37">
        <v>23300000</v>
      </c>
      <c r="E224" s="37">
        <v>23300000</v>
      </c>
    </row>
    <row r="225" spans="1:5" s="128" customFormat="1" ht="60.75" customHeight="1" x14ac:dyDescent="0.3">
      <c r="A225" s="67" t="s">
        <v>1111</v>
      </c>
      <c r="B225" s="68" t="s">
        <v>1112</v>
      </c>
      <c r="C225" s="69">
        <f>C226</f>
        <v>8263000</v>
      </c>
      <c r="D225" s="69">
        <f t="shared" ref="D225:E225" si="100">D226</f>
        <v>8263000</v>
      </c>
      <c r="E225" s="69">
        <f t="shared" si="100"/>
        <v>8263000</v>
      </c>
    </row>
    <row r="226" spans="1:5" s="128" customFormat="1" ht="64.900000000000006" customHeight="1" x14ac:dyDescent="0.3">
      <c r="A226" s="67" t="s">
        <v>1110</v>
      </c>
      <c r="B226" s="68" t="s">
        <v>1113</v>
      </c>
      <c r="C226" s="69">
        <f>C227</f>
        <v>8263000</v>
      </c>
      <c r="D226" s="69">
        <f t="shared" ref="D226:E226" si="101">D227</f>
        <v>8263000</v>
      </c>
      <c r="E226" s="69">
        <f t="shared" si="101"/>
        <v>8263000</v>
      </c>
    </row>
    <row r="227" spans="1:5" s="128" customFormat="1" ht="67.150000000000006" customHeight="1" x14ac:dyDescent="0.3">
      <c r="A227" s="67" t="s">
        <v>1109</v>
      </c>
      <c r="B227" s="68" t="s">
        <v>1114</v>
      </c>
      <c r="C227" s="69">
        <f>C228</f>
        <v>8263000</v>
      </c>
      <c r="D227" s="69">
        <f t="shared" ref="D227:E227" si="102">D228</f>
        <v>8263000</v>
      </c>
      <c r="E227" s="69">
        <f t="shared" si="102"/>
        <v>8263000</v>
      </c>
    </row>
    <row r="228" spans="1:5" s="22" customFormat="1" ht="31.5" hidden="1" x14ac:dyDescent="0.3">
      <c r="A228" s="20" t="s">
        <v>154</v>
      </c>
      <c r="B228" s="21" t="s">
        <v>1115</v>
      </c>
      <c r="C228" s="37">
        <v>8263000</v>
      </c>
      <c r="D228" s="37">
        <v>8263000</v>
      </c>
      <c r="E228" s="37">
        <v>8263000</v>
      </c>
    </row>
    <row r="229" spans="1:5" s="22" customFormat="1" hidden="1" x14ac:dyDescent="0.3">
      <c r="A229" s="10" t="s">
        <v>833</v>
      </c>
      <c r="B229" s="6" t="s">
        <v>296</v>
      </c>
      <c r="C229" s="11">
        <f>SUM(C230)</f>
        <v>0</v>
      </c>
      <c r="D229" s="11">
        <f t="shared" ref="D229:E230" si="103">SUM(D230)</f>
        <v>0</v>
      </c>
      <c r="E229" s="11">
        <f t="shared" si="103"/>
        <v>0</v>
      </c>
    </row>
    <row r="230" spans="1:5" s="22" customFormat="1" ht="37.5" hidden="1" x14ac:dyDescent="0.3">
      <c r="A230" s="10" t="s">
        <v>297</v>
      </c>
      <c r="B230" s="6" t="s">
        <v>298</v>
      </c>
      <c r="C230" s="11">
        <f>SUM(C231)</f>
        <v>0</v>
      </c>
      <c r="D230" s="11">
        <f t="shared" si="103"/>
        <v>0</v>
      </c>
      <c r="E230" s="11">
        <f t="shared" si="103"/>
        <v>0</v>
      </c>
    </row>
    <row r="231" spans="1:5" s="22" customFormat="1" ht="37.5" hidden="1" x14ac:dyDescent="0.3">
      <c r="A231" s="10" t="s">
        <v>834</v>
      </c>
      <c r="B231" s="6" t="s">
        <v>299</v>
      </c>
      <c r="C231" s="11">
        <f>SUM(C232:C233)</f>
        <v>0</v>
      </c>
      <c r="D231" s="11">
        <f t="shared" ref="D231:E231" si="104">SUM(D232:D233)</f>
        <v>0</v>
      </c>
      <c r="E231" s="11">
        <f t="shared" si="104"/>
        <v>0</v>
      </c>
    </row>
    <row r="232" spans="1:5" s="22" customFormat="1" ht="31.5" hidden="1" x14ac:dyDescent="0.3">
      <c r="A232" s="20" t="s">
        <v>251</v>
      </c>
      <c r="B232" s="21" t="s">
        <v>301</v>
      </c>
      <c r="C232" s="37">
        <v>0</v>
      </c>
      <c r="D232" s="37">
        <v>0</v>
      </c>
      <c r="E232" s="37">
        <v>0</v>
      </c>
    </row>
    <row r="233" spans="1:5" s="22" customFormat="1" ht="31.5" hidden="1" x14ac:dyDescent="0.3">
      <c r="A233" s="20" t="s">
        <v>253</v>
      </c>
      <c r="B233" s="21" t="s">
        <v>300</v>
      </c>
      <c r="C233" s="37">
        <v>0</v>
      </c>
      <c r="D233" s="37">
        <v>0</v>
      </c>
      <c r="E233" s="37">
        <v>0</v>
      </c>
    </row>
    <row r="234" spans="1:5" ht="24" customHeight="1" x14ac:dyDescent="0.3">
      <c r="A234" s="10" t="s">
        <v>302</v>
      </c>
      <c r="B234" s="6" t="s">
        <v>303</v>
      </c>
      <c r="C234" s="11">
        <f>SUM(C235,C411,C415,C421,C449,C470)</f>
        <v>24722878</v>
      </c>
      <c r="D234" s="11">
        <f>SUM(D235,D411,D415,D421,D449,D470)</f>
        <v>25025200</v>
      </c>
      <c r="E234" s="11">
        <f>SUM(E235,E411,E415,E421,E449,E470)</f>
        <v>28411200</v>
      </c>
    </row>
    <row r="235" spans="1:5" ht="36.6" customHeight="1" x14ac:dyDescent="0.3">
      <c r="A235" s="10" t="s">
        <v>304</v>
      </c>
      <c r="B235" s="6" t="s">
        <v>305</v>
      </c>
      <c r="C235" s="11">
        <f>SUM(C236,C251,C272,C287,C298,C310,C314,C318,C334,C349,C360,C388,C302,C306,C357)</f>
        <v>5254000</v>
      </c>
      <c r="D235" s="11">
        <f>SUM(D236,D251,D272,D287,D298,D310,D314,D318,D334,D349,D360,D388,D302,D306,D357)</f>
        <v>5234000</v>
      </c>
      <c r="E235" s="11">
        <f>SUM(E236,E251,E272,E287,E298,E310,E314,E318,E334,E349,E360,E388,E302,E306,E357)</f>
        <v>5234000</v>
      </c>
    </row>
    <row r="236" spans="1:5" ht="66.599999999999994" customHeight="1" x14ac:dyDescent="0.3">
      <c r="A236" s="10" t="s">
        <v>306</v>
      </c>
      <c r="B236" s="6" t="s">
        <v>307</v>
      </c>
      <c r="C236" s="11">
        <f t="shared" ref="C236:E236" si="105">SUM(C237)</f>
        <v>161000</v>
      </c>
      <c r="D236" s="11">
        <f t="shared" si="105"/>
        <v>161000</v>
      </c>
      <c r="E236" s="11">
        <f t="shared" si="105"/>
        <v>161000</v>
      </c>
    </row>
    <row r="237" spans="1:5" ht="68.45" customHeight="1" x14ac:dyDescent="0.3">
      <c r="A237" s="10" t="s">
        <v>308</v>
      </c>
      <c r="B237" s="6" t="s">
        <v>309</v>
      </c>
      <c r="C237" s="11">
        <f>SUM(C238,C240,C242,C244,C248,C246)</f>
        <v>161000</v>
      </c>
      <c r="D237" s="11">
        <f t="shared" ref="D237:E237" si="106">SUM(D238,D240,D242,D244,D248,D246)</f>
        <v>161000</v>
      </c>
      <c r="E237" s="11">
        <f t="shared" si="106"/>
        <v>161000</v>
      </c>
    </row>
    <row r="238" spans="1:5" ht="99" customHeight="1" x14ac:dyDescent="0.3">
      <c r="A238" s="10" t="s">
        <v>310</v>
      </c>
      <c r="B238" s="6" t="s">
        <v>311</v>
      </c>
      <c r="C238" s="11">
        <f t="shared" ref="C238:E238" si="107">SUM(C239)</f>
        <v>34000</v>
      </c>
      <c r="D238" s="11">
        <f t="shared" si="107"/>
        <v>34000</v>
      </c>
      <c r="E238" s="11">
        <f t="shared" si="107"/>
        <v>34000</v>
      </c>
    </row>
    <row r="239" spans="1:5" s="22" customFormat="1" ht="31.5" hidden="1" x14ac:dyDescent="0.3">
      <c r="A239" s="20" t="s">
        <v>312</v>
      </c>
      <c r="B239" s="21" t="s">
        <v>313</v>
      </c>
      <c r="C239" s="37">
        <v>34000</v>
      </c>
      <c r="D239" s="37">
        <v>34000</v>
      </c>
      <c r="E239" s="37">
        <v>34000</v>
      </c>
    </row>
    <row r="240" spans="1:5" s="38" customFormat="1" ht="97.15" customHeight="1" x14ac:dyDescent="0.3">
      <c r="A240" s="10" t="s">
        <v>314</v>
      </c>
      <c r="B240" s="6" t="s">
        <v>315</v>
      </c>
      <c r="C240" s="11">
        <f t="shared" ref="C240:E242" si="108">SUM(C241)</f>
        <v>81000</v>
      </c>
      <c r="D240" s="11">
        <f t="shared" si="108"/>
        <v>81000</v>
      </c>
      <c r="E240" s="11">
        <f t="shared" si="108"/>
        <v>81000</v>
      </c>
    </row>
    <row r="241" spans="1:5" s="22" customFormat="1" ht="31.5" hidden="1" x14ac:dyDescent="0.3">
      <c r="A241" s="20" t="s">
        <v>316</v>
      </c>
      <c r="B241" s="21" t="s">
        <v>317</v>
      </c>
      <c r="C241" s="37">
        <v>81000</v>
      </c>
      <c r="D241" s="37">
        <v>81000</v>
      </c>
      <c r="E241" s="37">
        <v>81000</v>
      </c>
    </row>
    <row r="242" spans="1:5" s="38" customFormat="1" ht="84" customHeight="1" x14ac:dyDescent="0.3">
      <c r="A242" s="10" t="s">
        <v>318</v>
      </c>
      <c r="B242" s="6" t="s">
        <v>319</v>
      </c>
      <c r="C242" s="11">
        <f t="shared" si="108"/>
        <v>16000</v>
      </c>
      <c r="D242" s="11">
        <f t="shared" si="108"/>
        <v>16000</v>
      </c>
      <c r="E242" s="11">
        <f t="shared" si="108"/>
        <v>16000</v>
      </c>
    </row>
    <row r="243" spans="1:5" s="22" customFormat="1" ht="31.5" hidden="1" x14ac:dyDescent="0.3">
      <c r="A243" s="20" t="s">
        <v>312</v>
      </c>
      <c r="B243" s="21" t="s">
        <v>320</v>
      </c>
      <c r="C243" s="37">
        <v>16000</v>
      </c>
      <c r="D243" s="37">
        <v>16000</v>
      </c>
      <c r="E243" s="37">
        <v>16000</v>
      </c>
    </row>
    <row r="244" spans="1:5" s="22" customFormat="1" ht="100.15" customHeight="1" x14ac:dyDescent="0.3">
      <c r="A244" s="10" t="s">
        <v>1075</v>
      </c>
      <c r="B244" s="6" t="s">
        <v>1074</v>
      </c>
      <c r="C244" s="39">
        <f t="shared" ref="C244:E244" si="109">SUM(C245)</f>
        <v>2000</v>
      </c>
      <c r="D244" s="39">
        <f t="shared" si="109"/>
        <v>2000</v>
      </c>
      <c r="E244" s="39">
        <f t="shared" si="109"/>
        <v>2000</v>
      </c>
    </row>
    <row r="245" spans="1:5" s="22" customFormat="1" ht="31.15" hidden="1" customHeight="1" x14ac:dyDescent="0.3">
      <c r="A245" s="20" t="s">
        <v>312</v>
      </c>
      <c r="B245" s="21" t="s">
        <v>1073</v>
      </c>
      <c r="C245" s="37">
        <v>2000</v>
      </c>
      <c r="D245" s="37">
        <v>2000</v>
      </c>
      <c r="E245" s="37">
        <v>2000</v>
      </c>
    </row>
    <row r="246" spans="1:5" s="128" customFormat="1" ht="82.15" customHeight="1" x14ac:dyDescent="0.3">
      <c r="A246" s="67" t="s">
        <v>919</v>
      </c>
      <c r="B246" s="68" t="s">
        <v>920</v>
      </c>
      <c r="C246" s="69">
        <f>C247</f>
        <v>2000</v>
      </c>
      <c r="D246" s="69">
        <f t="shared" ref="D246:E246" si="110">D247</f>
        <v>2000</v>
      </c>
      <c r="E246" s="69">
        <f t="shared" si="110"/>
        <v>2000</v>
      </c>
    </row>
    <row r="247" spans="1:5" s="22" customFormat="1" ht="31.15" hidden="1" customHeight="1" x14ac:dyDescent="0.3">
      <c r="A247" s="20" t="s">
        <v>312</v>
      </c>
      <c r="B247" s="21" t="s">
        <v>921</v>
      </c>
      <c r="C247" s="37">
        <v>2000</v>
      </c>
      <c r="D247" s="37">
        <v>2000</v>
      </c>
      <c r="E247" s="37">
        <v>2000</v>
      </c>
    </row>
    <row r="248" spans="1:5" ht="79.900000000000006" customHeight="1" x14ac:dyDescent="0.3">
      <c r="A248" s="10" t="s">
        <v>321</v>
      </c>
      <c r="B248" s="6" t="s">
        <v>322</v>
      </c>
      <c r="C248" s="11">
        <f t="shared" ref="C248:E248" si="111">SUM(C249:C250)</f>
        <v>26000</v>
      </c>
      <c r="D248" s="11">
        <f t="shared" si="111"/>
        <v>26000</v>
      </c>
      <c r="E248" s="11">
        <f t="shared" si="111"/>
        <v>26000</v>
      </c>
    </row>
    <row r="249" spans="1:5" s="22" customFormat="1" ht="31.15" hidden="1" customHeight="1" x14ac:dyDescent="0.3">
      <c r="A249" s="20" t="s">
        <v>316</v>
      </c>
      <c r="B249" s="21" t="s">
        <v>323</v>
      </c>
      <c r="C249" s="37">
        <v>4000</v>
      </c>
      <c r="D249" s="37">
        <v>4000</v>
      </c>
      <c r="E249" s="37">
        <v>4000</v>
      </c>
    </row>
    <row r="250" spans="1:5" s="22" customFormat="1" ht="31.15" hidden="1" customHeight="1" x14ac:dyDescent="0.3">
      <c r="A250" s="20" t="s">
        <v>312</v>
      </c>
      <c r="B250" s="21" t="s">
        <v>324</v>
      </c>
      <c r="C250" s="37">
        <v>22000</v>
      </c>
      <c r="D250" s="37">
        <v>22000</v>
      </c>
      <c r="E250" s="37">
        <v>22000</v>
      </c>
    </row>
    <row r="251" spans="1:5" ht="67.900000000000006" customHeight="1" x14ac:dyDescent="0.3">
      <c r="A251" s="10" t="s">
        <v>325</v>
      </c>
      <c r="B251" s="6" t="s">
        <v>326</v>
      </c>
      <c r="C251" s="11">
        <f t="shared" ref="C251:E251" si="112">SUM(C252)</f>
        <v>672000</v>
      </c>
      <c r="D251" s="11">
        <f t="shared" si="112"/>
        <v>672000</v>
      </c>
      <c r="E251" s="11">
        <f t="shared" si="112"/>
        <v>672000</v>
      </c>
    </row>
    <row r="252" spans="1:5" ht="81.599999999999994" customHeight="1" x14ac:dyDescent="0.3">
      <c r="A252" s="10" t="s">
        <v>327</v>
      </c>
      <c r="B252" s="6" t="s">
        <v>328</v>
      </c>
      <c r="C252" s="11">
        <f>SUM(C255,C257,C260,C262,C264,C266,C269,C253)</f>
        <v>672000</v>
      </c>
      <c r="D252" s="11">
        <f t="shared" ref="D252:E252" si="113">SUM(D255,D257,D260,D262,D264,D266,D269,D253)</f>
        <v>672000</v>
      </c>
      <c r="E252" s="11">
        <f t="shared" si="113"/>
        <v>672000</v>
      </c>
    </row>
    <row r="253" spans="1:5" ht="98.45" customHeight="1" x14ac:dyDescent="0.3">
      <c r="A253" s="10" t="s">
        <v>1116</v>
      </c>
      <c r="B253" s="6" t="s">
        <v>1117</v>
      </c>
      <c r="C253" s="11">
        <f>C254</f>
        <v>5000</v>
      </c>
      <c r="D253" s="11">
        <f t="shared" ref="D253:E253" si="114">D254</f>
        <v>5000</v>
      </c>
      <c r="E253" s="11">
        <f t="shared" si="114"/>
        <v>5000</v>
      </c>
    </row>
    <row r="254" spans="1:5" s="22" customFormat="1" ht="31.5" hidden="1" x14ac:dyDescent="0.3">
      <c r="A254" s="20" t="s">
        <v>316</v>
      </c>
      <c r="B254" s="129" t="s">
        <v>1118</v>
      </c>
      <c r="C254" s="27">
        <v>5000</v>
      </c>
      <c r="D254" s="27">
        <v>5000</v>
      </c>
      <c r="E254" s="27">
        <v>5000</v>
      </c>
    </row>
    <row r="255" spans="1:5" ht="118.9" customHeight="1" x14ac:dyDescent="0.3">
      <c r="A255" s="10" t="s">
        <v>329</v>
      </c>
      <c r="B255" s="6" t="s">
        <v>330</v>
      </c>
      <c r="C255" s="11">
        <f t="shared" ref="C255:E255" si="115">SUM(C256)</f>
        <v>8000</v>
      </c>
      <c r="D255" s="11">
        <f t="shared" si="115"/>
        <v>8000</v>
      </c>
      <c r="E255" s="11">
        <f t="shared" si="115"/>
        <v>8000</v>
      </c>
    </row>
    <row r="256" spans="1:5" s="22" customFormat="1" ht="31.5" hidden="1" x14ac:dyDescent="0.3">
      <c r="A256" s="20" t="s">
        <v>316</v>
      </c>
      <c r="B256" s="21" t="s">
        <v>331</v>
      </c>
      <c r="C256" s="37">
        <v>8000</v>
      </c>
      <c r="D256" s="37">
        <v>8000</v>
      </c>
      <c r="E256" s="37">
        <v>8000</v>
      </c>
    </row>
    <row r="257" spans="1:5" ht="137.44999999999999" customHeight="1" x14ac:dyDescent="0.3">
      <c r="A257" s="36" t="s">
        <v>1199</v>
      </c>
      <c r="B257" s="6" t="s">
        <v>332</v>
      </c>
      <c r="C257" s="11">
        <f>SUM(C259,C258)</f>
        <v>36000</v>
      </c>
      <c r="D257" s="11">
        <f t="shared" ref="D257:E257" si="116">SUM(D259,D258)</f>
        <v>36000</v>
      </c>
      <c r="E257" s="11">
        <f t="shared" si="116"/>
        <v>36000</v>
      </c>
    </row>
    <row r="258" spans="1:5" s="22" customFormat="1" ht="31.5" hidden="1" x14ac:dyDescent="0.3">
      <c r="A258" s="144" t="s">
        <v>316</v>
      </c>
      <c r="B258" s="129" t="s">
        <v>1119</v>
      </c>
      <c r="C258" s="27">
        <v>2000</v>
      </c>
      <c r="D258" s="27">
        <v>2000</v>
      </c>
      <c r="E258" s="27">
        <v>2000</v>
      </c>
    </row>
    <row r="259" spans="1:5" s="22" customFormat="1" ht="31.5" hidden="1" x14ac:dyDescent="0.3">
      <c r="A259" s="20" t="s">
        <v>312</v>
      </c>
      <c r="B259" s="21" t="s">
        <v>333</v>
      </c>
      <c r="C259" s="37">
        <v>34000</v>
      </c>
      <c r="D259" s="37">
        <v>34000</v>
      </c>
      <c r="E259" s="37">
        <v>34000</v>
      </c>
    </row>
    <row r="260" spans="1:5" ht="118.15" customHeight="1" x14ac:dyDescent="0.3">
      <c r="A260" s="10" t="s">
        <v>334</v>
      </c>
      <c r="B260" s="6" t="s">
        <v>335</v>
      </c>
      <c r="C260" s="11">
        <f t="shared" ref="C260:E260" si="117">SUM(C261)</f>
        <v>167000</v>
      </c>
      <c r="D260" s="11">
        <f t="shared" si="117"/>
        <v>167000</v>
      </c>
      <c r="E260" s="11">
        <f t="shared" si="117"/>
        <v>167000</v>
      </c>
    </row>
    <row r="261" spans="1:5" s="22" customFormat="1" ht="31.5" hidden="1" x14ac:dyDescent="0.3">
      <c r="A261" s="20" t="s">
        <v>336</v>
      </c>
      <c r="B261" s="21" t="s">
        <v>337</v>
      </c>
      <c r="C261" s="37">
        <v>167000</v>
      </c>
      <c r="D261" s="37">
        <v>167000</v>
      </c>
      <c r="E261" s="37">
        <v>167000</v>
      </c>
    </row>
    <row r="262" spans="1:5" ht="100.9" customHeight="1" x14ac:dyDescent="0.3">
      <c r="A262" s="10" t="s">
        <v>338</v>
      </c>
      <c r="B262" s="6" t="s">
        <v>339</v>
      </c>
      <c r="C262" s="11">
        <f t="shared" ref="C262:E262" si="118">SUM(C263)</f>
        <v>2000</v>
      </c>
      <c r="D262" s="11">
        <f t="shared" si="118"/>
        <v>2000</v>
      </c>
      <c r="E262" s="11">
        <f t="shared" si="118"/>
        <v>2000</v>
      </c>
    </row>
    <row r="263" spans="1:5" s="22" customFormat="1" ht="18" hidden="1" customHeight="1" x14ac:dyDescent="0.3">
      <c r="A263" s="20" t="s">
        <v>316</v>
      </c>
      <c r="B263" s="21" t="s">
        <v>340</v>
      </c>
      <c r="C263" s="37">
        <v>2000</v>
      </c>
      <c r="D263" s="37">
        <v>2000</v>
      </c>
      <c r="E263" s="37">
        <v>2000</v>
      </c>
    </row>
    <row r="264" spans="1:5" s="22" customFormat="1" ht="136.9" customHeight="1" x14ac:dyDescent="0.3">
      <c r="A264" s="10" t="s">
        <v>341</v>
      </c>
      <c r="B264" s="6" t="s">
        <v>342</v>
      </c>
      <c r="C264" s="11">
        <f>SUM(C265)</f>
        <v>31000</v>
      </c>
      <c r="D264" s="11">
        <f t="shared" ref="D264:E264" si="119">SUM(D265)</f>
        <v>31000</v>
      </c>
      <c r="E264" s="11">
        <f t="shared" si="119"/>
        <v>31000</v>
      </c>
    </row>
    <row r="265" spans="1:5" s="22" customFormat="1" ht="31.5" hidden="1" x14ac:dyDescent="0.3">
      <c r="A265" s="20" t="s">
        <v>312</v>
      </c>
      <c r="B265" s="21" t="s">
        <v>343</v>
      </c>
      <c r="C265" s="37">
        <v>31000</v>
      </c>
      <c r="D265" s="37">
        <v>31000</v>
      </c>
      <c r="E265" s="37">
        <v>31000</v>
      </c>
    </row>
    <row r="266" spans="1:5" ht="84.6" customHeight="1" x14ac:dyDescent="0.3">
      <c r="A266" s="10" t="s">
        <v>344</v>
      </c>
      <c r="B266" s="6" t="s">
        <v>345</v>
      </c>
      <c r="C266" s="11">
        <f>SUM(C267:C268)</f>
        <v>377000</v>
      </c>
      <c r="D266" s="11">
        <f t="shared" ref="D266:E266" si="120">SUM(D267:D268)</f>
        <v>377000</v>
      </c>
      <c r="E266" s="11">
        <f t="shared" si="120"/>
        <v>377000</v>
      </c>
    </row>
    <row r="267" spans="1:5" s="22" customFormat="1" ht="31.15" hidden="1" customHeight="1" x14ac:dyDescent="0.3">
      <c r="A267" s="20" t="s">
        <v>316</v>
      </c>
      <c r="B267" s="21" t="s">
        <v>346</v>
      </c>
      <c r="C267" s="37">
        <v>19000</v>
      </c>
      <c r="D267" s="37">
        <v>19000</v>
      </c>
      <c r="E267" s="37">
        <v>19000</v>
      </c>
    </row>
    <row r="268" spans="1:5" s="22" customFormat="1" ht="31.5" hidden="1" x14ac:dyDescent="0.3">
      <c r="A268" s="20" t="s">
        <v>312</v>
      </c>
      <c r="B268" s="21" t="s">
        <v>347</v>
      </c>
      <c r="C268" s="37">
        <v>358000</v>
      </c>
      <c r="D268" s="37">
        <v>358000</v>
      </c>
      <c r="E268" s="37">
        <v>358000</v>
      </c>
    </row>
    <row r="269" spans="1:5" ht="81.599999999999994" customHeight="1" x14ac:dyDescent="0.3">
      <c r="A269" s="10" t="s">
        <v>348</v>
      </c>
      <c r="B269" s="6" t="s">
        <v>349</v>
      </c>
      <c r="C269" s="11">
        <f t="shared" ref="C269:E269" si="121">SUM(C270:C271)</f>
        <v>46000</v>
      </c>
      <c r="D269" s="11">
        <f t="shared" si="121"/>
        <v>46000</v>
      </c>
      <c r="E269" s="11">
        <f t="shared" si="121"/>
        <v>46000</v>
      </c>
    </row>
    <row r="270" spans="1:5" s="22" customFormat="1" ht="31.15" hidden="1" customHeight="1" x14ac:dyDescent="0.3">
      <c r="A270" s="20" t="s">
        <v>316</v>
      </c>
      <c r="B270" s="21" t="s">
        <v>350</v>
      </c>
      <c r="C270" s="37">
        <v>36000</v>
      </c>
      <c r="D270" s="37">
        <v>36000</v>
      </c>
      <c r="E270" s="37">
        <v>36000</v>
      </c>
    </row>
    <row r="271" spans="1:5" s="22" customFormat="1" ht="31.15" hidden="1" customHeight="1" x14ac:dyDescent="0.3">
      <c r="A271" s="20" t="s">
        <v>312</v>
      </c>
      <c r="B271" s="21" t="s">
        <v>351</v>
      </c>
      <c r="C271" s="37">
        <v>10000</v>
      </c>
      <c r="D271" s="37">
        <v>10000</v>
      </c>
      <c r="E271" s="37">
        <v>10000</v>
      </c>
    </row>
    <row r="272" spans="1:5" ht="54.6" customHeight="1" x14ac:dyDescent="0.3">
      <c r="A272" s="10" t="s">
        <v>352</v>
      </c>
      <c r="B272" s="6" t="s">
        <v>353</v>
      </c>
      <c r="C272" s="11">
        <f>SUM(C273,C284)</f>
        <v>279000</v>
      </c>
      <c r="D272" s="11">
        <f t="shared" ref="D272:E272" si="122">SUM(D273,D284)</f>
        <v>279000</v>
      </c>
      <c r="E272" s="11">
        <f t="shared" si="122"/>
        <v>279000</v>
      </c>
    </row>
    <row r="273" spans="1:5" ht="81.599999999999994" customHeight="1" x14ac:dyDescent="0.3">
      <c r="A273" s="10" t="s">
        <v>354</v>
      </c>
      <c r="B273" s="6" t="s">
        <v>355</v>
      </c>
      <c r="C273" s="11">
        <f>SUM(C274,C277,C279,C282)</f>
        <v>279000</v>
      </c>
      <c r="D273" s="11">
        <f t="shared" ref="D273:E273" si="123">SUM(D274,D277,D279,D282)</f>
        <v>279000</v>
      </c>
      <c r="E273" s="11">
        <f t="shared" si="123"/>
        <v>279000</v>
      </c>
    </row>
    <row r="274" spans="1:5" ht="81" customHeight="1" x14ac:dyDescent="0.3">
      <c r="A274" s="36" t="s">
        <v>356</v>
      </c>
      <c r="B274" s="6" t="s">
        <v>357</v>
      </c>
      <c r="C274" s="11">
        <f t="shared" ref="C274:E274" si="124">SUM(C275:C276)</f>
        <v>1000</v>
      </c>
      <c r="D274" s="11">
        <f t="shared" si="124"/>
        <v>1000</v>
      </c>
      <c r="E274" s="11">
        <f t="shared" si="124"/>
        <v>1000</v>
      </c>
    </row>
    <row r="275" spans="1:5" s="22" customFormat="1" ht="31.5" hidden="1" x14ac:dyDescent="0.3">
      <c r="A275" s="20" t="s">
        <v>316</v>
      </c>
      <c r="B275" s="21" t="s">
        <v>358</v>
      </c>
      <c r="C275" s="37">
        <v>0</v>
      </c>
      <c r="D275" s="37">
        <v>0</v>
      </c>
      <c r="E275" s="37">
        <v>0</v>
      </c>
    </row>
    <row r="276" spans="1:5" s="22" customFormat="1" ht="31.5" hidden="1" x14ac:dyDescent="0.3">
      <c r="A276" s="20" t="s">
        <v>336</v>
      </c>
      <c r="B276" s="21" t="s">
        <v>359</v>
      </c>
      <c r="C276" s="37">
        <v>1000</v>
      </c>
      <c r="D276" s="37">
        <v>1000</v>
      </c>
      <c r="E276" s="37">
        <v>1000</v>
      </c>
    </row>
    <row r="277" spans="1:5" ht="96" customHeight="1" x14ac:dyDescent="0.3">
      <c r="A277" s="10" t="s">
        <v>360</v>
      </c>
      <c r="B277" s="6" t="s">
        <v>361</v>
      </c>
      <c r="C277" s="11">
        <f t="shared" ref="C277:E277" si="125">SUM(C278)</f>
        <v>120000</v>
      </c>
      <c r="D277" s="11">
        <f t="shared" si="125"/>
        <v>120000</v>
      </c>
      <c r="E277" s="11">
        <f t="shared" si="125"/>
        <v>120000</v>
      </c>
    </row>
    <row r="278" spans="1:5" s="22" customFormat="1" ht="31.5" hidden="1" x14ac:dyDescent="0.3">
      <c r="A278" s="20" t="s">
        <v>312</v>
      </c>
      <c r="B278" s="21" t="s">
        <v>362</v>
      </c>
      <c r="C278" s="37">
        <v>120000</v>
      </c>
      <c r="D278" s="37">
        <v>120000</v>
      </c>
      <c r="E278" s="37">
        <v>120000</v>
      </c>
    </row>
    <row r="279" spans="1:5" ht="77.45" customHeight="1" x14ac:dyDescent="0.3">
      <c r="A279" s="10" t="s">
        <v>363</v>
      </c>
      <c r="B279" s="6" t="s">
        <v>364</v>
      </c>
      <c r="C279" s="11">
        <f t="shared" ref="C279:E279" si="126">SUM(C280:C281)</f>
        <v>137000</v>
      </c>
      <c r="D279" s="11">
        <f t="shared" si="126"/>
        <v>137000</v>
      </c>
      <c r="E279" s="11">
        <f t="shared" si="126"/>
        <v>137000</v>
      </c>
    </row>
    <row r="280" spans="1:5" s="22" customFormat="1" ht="31.5" hidden="1" x14ac:dyDescent="0.3">
      <c r="A280" s="20" t="s">
        <v>316</v>
      </c>
      <c r="B280" s="21" t="s">
        <v>365</v>
      </c>
      <c r="C280" s="37">
        <v>23000</v>
      </c>
      <c r="D280" s="37">
        <v>23000</v>
      </c>
      <c r="E280" s="37">
        <v>23000</v>
      </c>
    </row>
    <row r="281" spans="1:5" s="22" customFormat="1" ht="31.5" hidden="1" x14ac:dyDescent="0.3">
      <c r="A281" s="20" t="s">
        <v>312</v>
      </c>
      <c r="B281" s="21" t="s">
        <v>366</v>
      </c>
      <c r="C281" s="37">
        <v>114000</v>
      </c>
      <c r="D281" s="37">
        <v>114000</v>
      </c>
      <c r="E281" s="37">
        <v>114000</v>
      </c>
    </row>
    <row r="282" spans="1:5" ht="78" customHeight="1" x14ac:dyDescent="0.3">
      <c r="A282" s="10" t="s">
        <v>367</v>
      </c>
      <c r="B282" s="6" t="s">
        <v>368</v>
      </c>
      <c r="C282" s="11">
        <f t="shared" ref="C282:E282" si="127">SUM(C283)</f>
        <v>21000</v>
      </c>
      <c r="D282" s="11">
        <f t="shared" si="127"/>
        <v>21000</v>
      </c>
      <c r="E282" s="11">
        <f t="shared" si="127"/>
        <v>21000</v>
      </c>
    </row>
    <row r="283" spans="1:5" s="22" customFormat="1" ht="31.15" hidden="1" customHeight="1" x14ac:dyDescent="0.3">
      <c r="A283" s="20" t="s">
        <v>312</v>
      </c>
      <c r="B283" s="21" t="s">
        <v>369</v>
      </c>
      <c r="C283" s="37">
        <v>21000</v>
      </c>
      <c r="D283" s="37">
        <v>21000</v>
      </c>
      <c r="E283" s="37">
        <v>21000</v>
      </c>
    </row>
    <row r="284" spans="1:5" ht="54" hidden="1" customHeight="1" x14ac:dyDescent="0.3">
      <c r="A284" s="10" t="s">
        <v>370</v>
      </c>
      <c r="B284" s="6" t="s">
        <v>371</v>
      </c>
      <c r="C284" s="11">
        <f>SUM(C285)</f>
        <v>0</v>
      </c>
      <c r="D284" s="11">
        <f t="shared" ref="D284:E284" si="128">SUM(D285)</f>
        <v>0</v>
      </c>
      <c r="E284" s="11">
        <f t="shared" si="128"/>
        <v>0</v>
      </c>
    </row>
    <row r="285" spans="1:5" ht="75" hidden="1" x14ac:dyDescent="0.3">
      <c r="A285" s="10" t="s">
        <v>372</v>
      </c>
      <c r="B285" s="6" t="s">
        <v>373</v>
      </c>
      <c r="C285" s="11">
        <f t="shared" ref="C285:E285" si="129">SUM(C286)</f>
        <v>0</v>
      </c>
      <c r="D285" s="11">
        <f t="shared" si="129"/>
        <v>0</v>
      </c>
      <c r="E285" s="11">
        <f t="shared" si="129"/>
        <v>0</v>
      </c>
    </row>
    <row r="286" spans="1:5" s="22" customFormat="1" ht="31.5" hidden="1" x14ac:dyDescent="0.3">
      <c r="A286" s="20" t="s">
        <v>154</v>
      </c>
      <c r="B286" s="21" t="s">
        <v>374</v>
      </c>
      <c r="C286" s="37">
        <v>0</v>
      </c>
      <c r="D286" s="37">
        <v>0</v>
      </c>
      <c r="E286" s="37">
        <v>0</v>
      </c>
    </row>
    <row r="287" spans="1:5" ht="64.150000000000006" customHeight="1" x14ac:dyDescent="0.3">
      <c r="A287" s="10" t="s">
        <v>375</v>
      </c>
      <c r="B287" s="6" t="s">
        <v>376</v>
      </c>
      <c r="C287" s="11">
        <f>SUM(C288,C295)</f>
        <v>24000</v>
      </c>
      <c r="D287" s="11">
        <f t="shared" ref="D287:E287" si="130">SUM(D288,D295)</f>
        <v>24000</v>
      </c>
      <c r="E287" s="11">
        <f t="shared" si="130"/>
        <v>24000</v>
      </c>
    </row>
    <row r="288" spans="1:5" ht="82.9" customHeight="1" x14ac:dyDescent="0.3">
      <c r="A288" s="10" t="s">
        <v>377</v>
      </c>
      <c r="B288" s="6" t="s">
        <v>378</v>
      </c>
      <c r="C288" s="11">
        <f>SUM(C291,C293,C289)</f>
        <v>24000</v>
      </c>
      <c r="D288" s="11">
        <f t="shared" ref="D288:E288" si="131">SUM(D291,D293,D289)</f>
        <v>24000</v>
      </c>
      <c r="E288" s="11">
        <f t="shared" si="131"/>
        <v>24000</v>
      </c>
    </row>
    <row r="289" spans="1:5" ht="100.15" customHeight="1" x14ac:dyDescent="0.3">
      <c r="A289" s="10" t="s">
        <v>1120</v>
      </c>
      <c r="B289" s="6" t="s">
        <v>1122</v>
      </c>
      <c r="C289" s="11">
        <f>C290</f>
        <v>8000</v>
      </c>
      <c r="D289" s="11">
        <f t="shared" ref="D289:E289" si="132">D290</f>
        <v>8000</v>
      </c>
      <c r="E289" s="11">
        <f t="shared" si="132"/>
        <v>8000</v>
      </c>
    </row>
    <row r="290" spans="1:5" s="22" customFormat="1" ht="31.5" hidden="1" x14ac:dyDescent="0.3">
      <c r="A290" s="20" t="s">
        <v>312</v>
      </c>
      <c r="B290" s="129" t="s">
        <v>1121</v>
      </c>
      <c r="C290" s="27">
        <v>8000</v>
      </c>
      <c r="D290" s="27">
        <v>8000</v>
      </c>
      <c r="E290" s="27">
        <v>8000</v>
      </c>
    </row>
    <row r="291" spans="1:5" ht="100.9" customHeight="1" x14ac:dyDescent="0.3">
      <c r="A291" s="10" t="s">
        <v>379</v>
      </c>
      <c r="B291" s="6" t="s">
        <v>380</v>
      </c>
      <c r="C291" s="11">
        <f t="shared" ref="C291:E291" si="133">SUM(C292)</f>
        <v>8000</v>
      </c>
      <c r="D291" s="11">
        <f t="shared" si="133"/>
        <v>8000</v>
      </c>
      <c r="E291" s="11">
        <f t="shared" si="133"/>
        <v>8000</v>
      </c>
    </row>
    <row r="292" spans="1:5" s="22" customFormat="1" ht="31.15" hidden="1" customHeight="1" x14ac:dyDescent="0.3">
      <c r="A292" s="20" t="s">
        <v>312</v>
      </c>
      <c r="B292" s="21" t="s">
        <v>381</v>
      </c>
      <c r="C292" s="27">
        <v>8000</v>
      </c>
      <c r="D292" s="27">
        <v>8000</v>
      </c>
      <c r="E292" s="27">
        <v>8000</v>
      </c>
    </row>
    <row r="293" spans="1:5" ht="99.6" customHeight="1" x14ac:dyDescent="0.3">
      <c r="A293" s="10" t="s">
        <v>382</v>
      </c>
      <c r="B293" s="6" t="s">
        <v>383</v>
      </c>
      <c r="C293" s="11">
        <f t="shared" ref="C293:E293" si="134">SUM(C294)</f>
        <v>8000</v>
      </c>
      <c r="D293" s="11">
        <f t="shared" si="134"/>
        <v>8000</v>
      </c>
      <c r="E293" s="11">
        <f t="shared" si="134"/>
        <v>8000</v>
      </c>
    </row>
    <row r="294" spans="1:5" s="22" customFormat="1" ht="31.15" hidden="1" customHeight="1" x14ac:dyDescent="0.3">
      <c r="A294" s="20" t="s">
        <v>312</v>
      </c>
      <c r="B294" s="21" t="s">
        <v>384</v>
      </c>
      <c r="C294" s="37">
        <v>8000</v>
      </c>
      <c r="D294" s="37">
        <v>8000</v>
      </c>
      <c r="E294" s="37">
        <v>8000</v>
      </c>
    </row>
    <row r="295" spans="1:5" ht="72" hidden="1" customHeight="1" x14ac:dyDescent="0.3">
      <c r="A295" s="10" t="s">
        <v>385</v>
      </c>
      <c r="B295" s="6" t="s">
        <v>386</v>
      </c>
      <c r="C295" s="11">
        <f t="shared" ref="C295:E296" si="135">SUM(C296)</f>
        <v>0</v>
      </c>
      <c r="D295" s="11">
        <f t="shared" si="135"/>
        <v>0</v>
      </c>
      <c r="E295" s="11">
        <f t="shared" si="135"/>
        <v>0</v>
      </c>
    </row>
    <row r="296" spans="1:5" ht="108" hidden="1" customHeight="1" x14ac:dyDescent="0.3">
      <c r="A296" s="10" t="s">
        <v>387</v>
      </c>
      <c r="B296" s="6" t="s">
        <v>388</v>
      </c>
      <c r="C296" s="11">
        <f t="shared" si="135"/>
        <v>0</v>
      </c>
      <c r="D296" s="11">
        <f t="shared" si="135"/>
        <v>0</v>
      </c>
      <c r="E296" s="11">
        <f t="shared" si="135"/>
        <v>0</v>
      </c>
    </row>
    <row r="297" spans="1:5" s="22" customFormat="1" ht="31.5" hidden="1" x14ac:dyDescent="0.3">
      <c r="A297" s="20" t="s">
        <v>154</v>
      </c>
      <c r="B297" s="21" t="s">
        <v>389</v>
      </c>
      <c r="C297" s="37">
        <v>0</v>
      </c>
      <c r="D297" s="37">
        <v>0</v>
      </c>
      <c r="E297" s="37">
        <v>0</v>
      </c>
    </row>
    <row r="298" spans="1:5" s="22" customFormat="1" ht="55.15" customHeight="1" x14ac:dyDescent="0.3">
      <c r="A298" s="10" t="s">
        <v>390</v>
      </c>
      <c r="B298" s="6" t="s">
        <v>391</v>
      </c>
      <c r="C298" s="39">
        <f t="shared" ref="C298:E300" si="136">SUM(C299)</f>
        <v>3000</v>
      </c>
      <c r="D298" s="39">
        <f t="shared" si="136"/>
        <v>3000</v>
      </c>
      <c r="E298" s="39">
        <f t="shared" si="136"/>
        <v>3000</v>
      </c>
    </row>
    <row r="299" spans="1:5" s="22" customFormat="1" ht="76.900000000000006" customHeight="1" x14ac:dyDescent="0.3">
      <c r="A299" s="10" t="s">
        <v>392</v>
      </c>
      <c r="B299" s="6" t="s">
        <v>393</v>
      </c>
      <c r="C299" s="39">
        <f t="shared" si="136"/>
        <v>3000</v>
      </c>
      <c r="D299" s="39">
        <f t="shared" si="136"/>
        <v>3000</v>
      </c>
      <c r="E299" s="39">
        <f t="shared" si="136"/>
        <v>3000</v>
      </c>
    </row>
    <row r="300" spans="1:5" s="22" customFormat="1" ht="80.45" customHeight="1" x14ac:dyDescent="0.3">
      <c r="A300" s="10" t="s">
        <v>394</v>
      </c>
      <c r="B300" s="6" t="s">
        <v>395</v>
      </c>
      <c r="C300" s="39">
        <f t="shared" si="136"/>
        <v>3000</v>
      </c>
      <c r="D300" s="39">
        <f t="shared" si="136"/>
        <v>3000</v>
      </c>
      <c r="E300" s="39">
        <f t="shared" si="136"/>
        <v>3000</v>
      </c>
    </row>
    <row r="301" spans="1:5" s="22" customFormat="1" ht="31.15" hidden="1" customHeight="1" x14ac:dyDescent="0.3">
      <c r="A301" s="20" t="s">
        <v>312</v>
      </c>
      <c r="B301" s="21" t="s">
        <v>396</v>
      </c>
      <c r="C301" s="37">
        <v>3000</v>
      </c>
      <c r="D301" s="37">
        <v>3000</v>
      </c>
      <c r="E301" s="37">
        <v>3000</v>
      </c>
    </row>
    <row r="302" spans="1:5" s="128" customFormat="1" ht="66" customHeight="1" x14ac:dyDescent="0.3">
      <c r="A302" s="67" t="s">
        <v>922</v>
      </c>
      <c r="B302" s="68" t="s">
        <v>925</v>
      </c>
      <c r="C302" s="69">
        <f>C303</f>
        <v>1000</v>
      </c>
      <c r="D302" s="69">
        <f t="shared" ref="D302:E302" si="137">D303</f>
        <v>1000</v>
      </c>
      <c r="E302" s="69">
        <f t="shared" si="137"/>
        <v>1000</v>
      </c>
    </row>
    <row r="303" spans="1:5" s="128" customFormat="1" ht="78.599999999999994" customHeight="1" x14ac:dyDescent="0.3">
      <c r="A303" s="67" t="s">
        <v>923</v>
      </c>
      <c r="B303" s="68" t="s">
        <v>926</v>
      </c>
      <c r="C303" s="69">
        <f>C304</f>
        <v>1000</v>
      </c>
      <c r="D303" s="69">
        <f t="shared" ref="D303:E303" si="138">D304</f>
        <v>1000</v>
      </c>
      <c r="E303" s="69">
        <f t="shared" si="138"/>
        <v>1000</v>
      </c>
    </row>
    <row r="304" spans="1:5" s="128" customFormat="1" ht="82.9" customHeight="1" x14ac:dyDescent="0.3">
      <c r="A304" s="67" t="s">
        <v>924</v>
      </c>
      <c r="B304" s="68" t="s">
        <v>927</v>
      </c>
      <c r="C304" s="69">
        <f>C305</f>
        <v>1000</v>
      </c>
      <c r="D304" s="69">
        <f>D305</f>
        <v>1000</v>
      </c>
      <c r="E304" s="69">
        <f>E305</f>
        <v>1000</v>
      </c>
    </row>
    <row r="305" spans="1:5" s="22" customFormat="1" ht="31.5" hidden="1" x14ac:dyDescent="0.3">
      <c r="A305" s="20" t="s">
        <v>312</v>
      </c>
      <c r="B305" s="21" t="s">
        <v>928</v>
      </c>
      <c r="C305" s="37">
        <v>1000</v>
      </c>
      <c r="D305" s="37">
        <v>1000</v>
      </c>
      <c r="E305" s="37">
        <v>1000</v>
      </c>
    </row>
    <row r="306" spans="1:5" s="128" customFormat="1" ht="36" hidden="1" customHeight="1" x14ac:dyDescent="0.3">
      <c r="A306" s="67" t="s">
        <v>929</v>
      </c>
      <c r="B306" s="68" t="s">
        <v>932</v>
      </c>
      <c r="C306" s="69">
        <f>C307</f>
        <v>0</v>
      </c>
      <c r="D306" s="69">
        <f t="shared" ref="D306:E306" si="139">D307</f>
        <v>0</v>
      </c>
      <c r="E306" s="69">
        <f t="shared" si="139"/>
        <v>0</v>
      </c>
    </row>
    <row r="307" spans="1:5" s="128" customFormat="1" ht="54" hidden="1" customHeight="1" x14ac:dyDescent="0.3">
      <c r="A307" s="67" t="s">
        <v>930</v>
      </c>
      <c r="B307" s="68" t="s">
        <v>933</v>
      </c>
      <c r="C307" s="69">
        <f>C308</f>
        <v>0</v>
      </c>
      <c r="D307" s="69">
        <f t="shared" ref="D307:E307" si="140">D308</f>
        <v>0</v>
      </c>
      <c r="E307" s="69">
        <f t="shared" si="140"/>
        <v>0</v>
      </c>
    </row>
    <row r="308" spans="1:5" s="128" customFormat="1" ht="72" hidden="1" customHeight="1" x14ac:dyDescent="0.3">
      <c r="A308" s="67" t="s">
        <v>931</v>
      </c>
      <c r="B308" s="68" t="s">
        <v>934</v>
      </c>
      <c r="C308" s="69">
        <f>C309</f>
        <v>0</v>
      </c>
      <c r="D308" s="69">
        <f t="shared" ref="D308:E308" si="141">D309</f>
        <v>0</v>
      </c>
      <c r="E308" s="69">
        <f t="shared" si="141"/>
        <v>0</v>
      </c>
    </row>
    <row r="309" spans="1:5" s="22" customFormat="1" ht="31.5" hidden="1" x14ac:dyDescent="0.3">
      <c r="A309" s="20" t="s">
        <v>312</v>
      </c>
      <c r="B309" s="21" t="s">
        <v>935</v>
      </c>
      <c r="C309" s="37">
        <v>0</v>
      </c>
      <c r="D309" s="37">
        <v>0</v>
      </c>
      <c r="E309" s="37">
        <v>0</v>
      </c>
    </row>
    <row r="310" spans="1:5" s="22" customFormat="1" ht="59.45" customHeight="1" x14ac:dyDescent="0.3">
      <c r="A310" s="10" t="s">
        <v>397</v>
      </c>
      <c r="B310" s="6" t="s">
        <v>398</v>
      </c>
      <c r="C310" s="39">
        <f t="shared" ref="C310:E312" si="142">SUM(C311)</f>
        <v>137000</v>
      </c>
      <c r="D310" s="39">
        <f t="shared" si="142"/>
        <v>137000</v>
      </c>
      <c r="E310" s="39">
        <f t="shared" si="142"/>
        <v>137000</v>
      </c>
    </row>
    <row r="311" spans="1:5" s="22" customFormat="1" ht="62.45" customHeight="1" x14ac:dyDescent="0.3">
      <c r="A311" s="10" t="s">
        <v>399</v>
      </c>
      <c r="B311" s="6" t="s">
        <v>400</v>
      </c>
      <c r="C311" s="39">
        <f t="shared" si="142"/>
        <v>137000</v>
      </c>
      <c r="D311" s="39">
        <f t="shared" si="142"/>
        <v>137000</v>
      </c>
      <c r="E311" s="39">
        <f t="shared" si="142"/>
        <v>137000</v>
      </c>
    </row>
    <row r="312" spans="1:5" s="22" customFormat="1" ht="76.900000000000006" customHeight="1" x14ac:dyDescent="0.3">
      <c r="A312" s="10" t="s">
        <v>401</v>
      </c>
      <c r="B312" s="6" t="s">
        <v>402</v>
      </c>
      <c r="C312" s="39">
        <f t="shared" si="142"/>
        <v>137000</v>
      </c>
      <c r="D312" s="39">
        <f t="shared" si="142"/>
        <v>137000</v>
      </c>
      <c r="E312" s="39">
        <f t="shared" si="142"/>
        <v>137000</v>
      </c>
    </row>
    <row r="313" spans="1:5" s="22" customFormat="1" ht="31.15" hidden="1" customHeight="1" x14ac:dyDescent="0.3">
      <c r="A313" s="40" t="s">
        <v>312</v>
      </c>
      <c r="B313" s="21" t="s">
        <v>403</v>
      </c>
      <c r="C313" s="37">
        <v>137000</v>
      </c>
      <c r="D313" s="37">
        <v>137000</v>
      </c>
      <c r="E313" s="37">
        <v>137000</v>
      </c>
    </row>
    <row r="314" spans="1:5" ht="61.9" customHeight="1" x14ac:dyDescent="0.3">
      <c r="A314" s="10" t="s">
        <v>404</v>
      </c>
      <c r="B314" s="6" t="s">
        <v>405</v>
      </c>
      <c r="C314" s="11">
        <f t="shared" ref="C314:E316" si="143">SUM(C315)</f>
        <v>73000</v>
      </c>
      <c r="D314" s="11">
        <f t="shared" si="143"/>
        <v>73000</v>
      </c>
      <c r="E314" s="11">
        <f t="shared" si="143"/>
        <v>73000</v>
      </c>
    </row>
    <row r="315" spans="1:5" ht="79.900000000000006" customHeight="1" x14ac:dyDescent="0.3">
      <c r="A315" s="10" t="s">
        <v>406</v>
      </c>
      <c r="B315" s="6" t="s">
        <v>407</v>
      </c>
      <c r="C315" s="11">
        <f t="shared" si="143"/>
        <v>73000</v>
      </c>
      <c r="D315" s="11">
        <f t="shared" si="143"/>
        <v>73000</v>
      </c>
      <c r="E315" s="11">
        <f t="shared" si="143"/>
        <v>73000</v>
      </c>
    </row>
    <row r="316" spans="1:5" ht="76.900000000000006" customHeight="1" x14ac:dyDescent="0.3">
      <c r="A316" s="10" t="s">
        <v>408</v>
      </c>
      <c r="B316" s="6" t="s">
        <v>409</v>
      </c>
      <c r="C316" s="11">
        <f t="shared" si="143"/>
        <v>73000</v>
      </c>
      <c r="D316" s="11">
        <f t="shared" si="143"/>
        <v>73000</v>
      </c>
      <c r="E316" s="11">
        <f t="shared" si="143"/>
        <v>73000</v>
      </c>
    </row>
    <row r="317" spans="1:5" s="22" customFormat="1" ht="31.5" hidden="1" x14ac:dyDescent="0.3">
      <c r="A317" s="20" t="s">
        <v>312</v>
      </c>
      <c r="B317" s="21" t="s">
        <v>410</v>
      </c>
      <c r="C317" s="37">
        <v>73000</v>
      </c>
      <c r="D317" s="37">
        <v>73000</v>
      </c>
      <c r="E317" s="37">
        <v>73000</v>
      </c>
    </row>
    <row r="318" spans="1:5" ht="61.15" customHeight="1" x14ac:dyDescent="0.3">
      <c r="A318" s="10" t="s">
        <v>411</v>
      </c>
      <c r="B318" s="6" t="s">
        <v>412</v>
      </c>
      <c r="C318" s="11">
        <f t="shared" ref="C318:E318" si="144">SUM(C319)</f>
        <v>489000</v>
      </c>
      <c r="D318" s="11">
        <f t="shared" si="144"/>
        <v>489000</v>
      </c>
      <c r="E318" s="11">
        <f t="shared" si="144"/>
        <v>489000</v>
      </c>
    </row>
    <row r="319" spans="1:5" ht="75" customHeight="1" x14ac:dyDescent="0.3">
      <c r="A319" s="10" t="s">
        <v>413</v>
      </c>
      <c r="B319" s="6" t="s">
        <v>414</v>
      </c>
      <c r="C319" s="11">
        <f>SUM(C320,C322,C326,C328,C330,C332,C324)</f>
        <v>489000</v>
      </c>
      <c r="D319" s="11">
        <f t="shared" ref="D319:E319" si="145">SUM(D320,D322,D326,D328,D330,D332,D324)</f>
        <v>489000</v>
      </c>
      <c r="E319" s="11">
        <f t="shared" si="145"/>
        <v>489000</v>
      </c>
    </row>
    <row r="320" spans="1:5" ht="100.15" customHeight="1" x14ac:dyDescent="0.3">
      <c r="A320" s="10" t="s">
        <v>415</v>
      </c>
      <c r="B320" s="6" t="s">
        <v>416</v>
      </c>
      <c r="C320" s="11">
        <f t="shared" ref="C320:E320" si="146">SUM(C321)</f>
        <v>35000</v>
      </c>
      <c r="D320" s="11">
        <f t="shared" si="146"/>
        <v>35000</v>
      </c>
      <c r="E320" s="11">
        <f t="shared" si="146"/>
        <v>35000</v>
      </c>
    </row>
    <row r="321" spans="1:5" s="22" customFormat="1" ht="31.15" hidden="1" customHeight="1" x14ac:dyDescent="0.3">
      <c r="A321" s="20" t="s">
        <v>312</v>
      </c>
      <c r="B321" s="21" t="s">
        <v>417</v>
      </c>
      <c r="C321" s="37">
        <v>35000</v>
      </c>
      <c r="D321" s="37">
        <v>35000</v>
      </c>
      <c r="E321" s="37">
        <v>35000</v>
      </c>
    </row>
    <row r="322" spans="1:5" s="128" customFormat="1" ht="119.45" customHeight="1" x14ac:dyDescent="0.3">
      <c r="A322" s="67" t="s">
        <v>1076</v>
      </c>
      <c r="B322" s="68" t="s">
        <v>1078</v>
      </c>
      <c r="C322" s="69">
        <f>C323</f>
        <v>23000</v>
      </c>
      <c r="D322" s="69">
        <f t="shared" ref="D322:E322" si="147">D323</f>
        <v>23000</v>
      </c>
      <c r="E322" s="69">
        <f t="shared" si="147"/>
        <v>23000</v>
      </c>
    </row>
    <row r="323" spans="1:5" s="22" customFormat="1" ht="31.15" hidden="1" customHeight="1" x14ac:dyDescent="0.3">
      <c r="A323" s="20" t="s">
        <v>312</v>
      </c>
      <c r="B323" s="21" t="s">
        <v>1077</v>
      </c>
      <c r="C323" s="37">
        <v>23000</v>
      </c>
      <c r="D323" s="37">
        <v>23000</v>
      </c>
      <c r="E323" s="37">
        <v>23000</v>
      </c>
    </row>
    <row r="324" spans="1:5" s="128" customFormat="1" ht="92.45" customHeight="1" x14ac:dyDescent="0.3">
      <c r="A324" s="67" t="s">
        <v>936</v>
      </c>
      <c r="B324" s="68" t="s">
        <v>937</v>
      </c>
      <c r="C324" s="69">
        <f>C325</f>
        <v>1000</v>
      </c>
      <c r="D324" s="69">
        <f t="shared" ref="D324:E324" si="148">D325</f>
        <v>1000</v>
      </c>
      <c r="E324" s="69">
        <f t="shared" si="148"/>
        <v>1000</v>
      </c>
    </row>
    <row r="325" spans="1:5" s="22" customFormat="1" ht="31.15" hidden="1" customHeight="1" x14ac:dyDescent="0.3">
      <c r="A325" s="20" t="s">
        <v>312</v>
      </c>
      <c r="B325" s="21" t="s">
        <v>938</v>
      </c>
      <c r="C325" s="37">
        <v>1000</v>
      </c>
      <c r="D325" s="37">
        <v>1000</v>
      </c>
      <c r="E325" s="37">
        <v>1000</v>
      </c>
    </row>
    <row r="326" spans="1:5" ht="95.45" customHeight="1" x14ac:dyDescent="0.3">
      <c r="A326" s="10" t="s">
        <v>418</v>
      </c>
      <c r="B326" s="6" t="s">
        <v>419</v>
      </c>
      <c r="C326" s="11">
        <f t="shared" ref="C326:E326" si="149">SUM(C327)</f>
        <v>142000</v>
      </c>
      <c r="D326" s="11">
        <f t="shared" si="149"/>
        <v>142000</v>
      </c>
      <c r="E326" s="11">
        <f t="shared" si="149"/>
        <v>142000</v>
      </c>
    </row>
    <row r="327" spans="1:5" s="22" customFormat="1" ht="31.15" hidden="1" customHeight="1" x14ac:dyDescent="0.3">
      <c r="A327" s="20" t="s">
        <v>312</v>
      </c>
      <c r="B327" s="21" t="s">
        <v>420</v>
      </c>
      <c r="C327" s="37">
        <v>142000</v>
      </c>
      <c r="D327" s="37">
        <v>142000</v>
      </c>
      <c r="E327" s="37">
        <v>142000</v>
      </c>
    </row>
    <row r="328" spans="1:5" ht="119.45" customHeight="1" x14ac:dyDescent="0.3">
      <c r="A328" s="10" t="s">
        <v>421</v>
      </c>
      <c r="B328" s="6" t="s">
        <v>422</v>
      </c>
      <c r="C328" s="11">
        <f t="shared" ref="C328:E328" si="150">SUM(C329)</f>
        <v>3000</v>
      </c>
      <c r="D328" s="11">
        <f t="shared" si="150"/>
        <v>3000</v>
      </c>
      <c r="E328" s="11">
        <f t="shared" si="150"/>
        <v>3000</v>
      </c>
    </row>
    <row r="329" spans="1:5" s="22" customFormat="1" ht="31.5" hidden="1" x14ac:dyDescent="0.3">
      <c r="A329" s="20" t="s">
        <v>312</v>
      </c>
      <c r="B329" s="21" t="s">
        <v>423</v>
      </c>
      <c r="C329" s="37">
        <v>3000</v>
      </c>
      <c r="D329" s="37">
        <v>3000</v>
      </c>
      <c r="E329" s="37">
        <v>3000</v>
      </c>
    </row>
    <row r="330" spans="1:5" ht="94.15" customHeight="1" x14ac:dyDescent="0.3">
      <c r="A330" s="10" t="s">
        <v>424</v>
      </c>
      <c r="B330" s="6" t="s">
        <v>425</v>
      </c>
      <c r="C330" s="11">
        <f t="shared" ref="C330:E330" si="151">SUM(C331)</f>
        <v>1000</v>
      </c>
      <c r="D330" s="11">
        <f t="shared" si="151"/>
        <v>1000</v>
      </c>
      <c r="E330" s="11">
        <f t="shared" si="151"/>
        <v>1000</v>
      </c>
    </row>
    <row r="331" spans="1:5" s="22" customFormat="1" ht="31.5" hidden="1" x14ac:dyDescent="0.3">
      <c r="A331" s="20" t="s">
        <v>312</v>
      </c>
      <c r="B331" s="21" t="s">
        <v>426</v>
      </c>
      <c r="C331" s="37">
        <v>1000</v>
      </c>
      <c r="D331" s="37">
        <v>1000</v>
      </c>
      <c r="E331" s="37">
        <v>1000</v>
      </c>
    </row>
    <row r="332" spans="1:5" ht="76.900000000000006" customHeight="1" x14ac:dyDescent="0.3">
      <c r="A332" s="10" t="s">
        <v>427</v>
      </c>
      <c r="B332" s="6" t="s">
        <v>428</v>
      </c>
      <c r="C332" s="11">
        <f t="shared" ref="C332:E332" si="152">SUM(C333)</f>
        <v>284000</v>
      </c>
      <c r="D332" s="11">
        <f t="shared" si="152"/>
        <v>284000</v>
      </c>
      <c r="E332" s="11">
        <f t="shared" si="152"/>
        <v>284000</v>
      </c>
    </row>
    <row r="333" spans="1:5" s="22" customFormat="1" ht="31.5" hidden="1" x14ac:dyDescent="0.3">
      <c r="A333" s="20" t="s">
        <v>312</v>
      </c>
      <c r="B333" s="21" t="s">
        <v>429</v>
      </c>
      <c r="C333" s="37">
        <v>284000</v>
      </c>
      <c r="D333" s="37">
        <v>284000</v>
      </c>
      <c r="E333" s="37">
        <v>284000</v>
      </c>
    </row>
    <row r="334" spans="1:5" ht="61.9" customHeight="1" x14ac:dyDescent="0.3">
      <c r="A334" s="10" t="s">
        <v>430</v>
      </c>
      <c r="B334" s="6" t="s">
        <v>431</v>
      </c>
      <c r="C334" s="11">
        <f>SUM(C335,C346)</f>
        <v>307000</v>
      </c>
      <c r="D334" s="11">
        <f t="shared" ref="D334:E334" si="153">SUM(D335,D346)</f>
        <v>287000</v>
      </c>
      <c r="E334" s="11">
        <f t="shared" si="153"/>
        <v>287000</v>
      </c>
    </row>
    <row r="335" spans="1:5" ht="102" customHeight="1" x14ac:dyDescent="0.3">
      <c r="A335" s="10" t="s">
        <v>432</v>
      </c>
      <c r="B335" s="6" t="s">
        <v>433</v>
      </c>
      <c r="C335" s="11">
        <f t="shared" ref="C335:E335" si="154">SUM(C336,C338,C340,C342,C344)</f>
        <v>247000</v>
      </c>
      <c r="D335" s="11">
        <f t="shared" si="154"/>
        <v>247000</v>
      </c>
      <c r="E335" s="11">
        <f t="shared" si="154"/>
        <v>247000</v>
      </c>
    </row>
    <row r="336" spans="1:5" ht="108" hidden="1" customHeight="1" x14ac:dyDescent="0.3">
      <c r="A336" s="10" t="s">
        <v>434</v>
      </c>
      <c r="B336" s="6" t="s">
        <v>435</v>
      </c>
      <c r="C336" s="11">
        <f t="shared" ref="C336:E336" si="155">SUM(C337)</f>
        <v>0</v>
      </c>
      <c r="D336" s="11">
        <f t="shared" si="155"/>
        <v>0</v>
      </c>
      <c r="E336" s="11">
        <f t="shared" si="155"/>
        <v>0</v>
      </c>
    </row>
    <row r="337" spans="1:5" s="22" customFormat="1" ht="31.5" hidden="1" x14ac:dyDescent="0.3">
      <c r="A337" s="20" t="s">
        <v>312</v>
      </c>
      <c r="B337" s="21" t="s">
        <v>436</v>
      </c>
      <c r="C337" s="27">
        <v>0</v>
      </c>
      <c r="D337" s="27">
        <v>0</v>
      </c>
      <c r="E337" s="27">
        <v>0</v>
      </c>
    </row>
    <row r="338" spans="1:5" ht="114.6" customHeight="1" x14ac:dyDescent="0.3">
      <c r="A338" s="10" t="s">
        <v>1200</v>
      </c>
      <c r="B338" s="6" t="s">
        <v>437</v>
      </c>
      <c r="C338" s="11">
        <f t="shared" ref="C338:E338" si="156">SUM(C339)</f>
        <v>14000</v>
      </c>
      <c r="D338" s="11">
        <f t="shared" si="156"/>
        <v>14000</v>
      </c>
      <c r="E338" s="11">
        <f t="shared" si="156"/>
        <v>14000</v>
      </c>
    </row>
    <row r="339" spans="1:5" s="22" customFormat="1" ht="31.5" hidden="1" x14ac:dyDescent="0.3">
      <c r="A339" s="20" t="s">
        <v>312</v>
      </c>
      <c r="B339" s="21" t="s">
        <v>438</v>
      </c>
      <c r="C339" s="37">
        <v>14000</v>
      </c>
      <c r="D339" s="37">
        <v>14000</v>
      </c>
      <c r="E339" s="37">
        <v>14000</v>
      </c>
    </row>
    <row r="340" spans="1:5" ht="117.6" customHeight="1" x14ac:dyDescent="0.3">
      <c r="A340" s="10" t="s">
        <v>439</v>
      </c>
      <c r="B340" s="6" t="s">
        <v>440</v>
      </c>
      <c r="C340" s="11">
        <f t="shared" ref="C340:E340" si="157">SUM(C341)</f>
        <v>41000</v>
      </c>
      <c r="D340" s="11">
        <f t="shared" si="157"/>
        <v>41000</v>
      </c>
      <c r="E340" s="11">
        <f t="shared" si="157"/>
        <v>41000</v>
      </c>
    </row>
    <row r="341" spans="1:5" s="22" customFormat="1" ht="31.5" hidden="1" x14ac:dyDescent="0.3">
      <c r="A341" s="20" t="s">
        <v>312</v>
      </c>
      <c r="B341" s="21" t="s">
        <v>441</v>
      </c>
      <c r="C341" s="37">
        <v>41000</v>
      </c>
      <c r="D341" s="37">
        <v>41000</v>
      </c>
      <c r="E341" s="37">
        <v>41000</v>
      </c>
    </row>
    <row r="342" spans="1:5" ht="159.75" customHeight="1" x14ac:dyDescent="0.3">
      <c r="A342" s="10" t="s">
        <v>1044</v>
      </c>
      <c r="B342" s="6" t="s">
        <v>442</v>
      </c>
      <c r="C342" s="11">
        <f t="shared" ref="C342:E342" si="158">SUM(C343)</f>
        <v>13000</v>
      </c>
      <c r="D342" s="11">
        <f t="shared" si="158"/>
        <v>13000</v>
      </c>
      <c r="E342" s="11">
        <f t="shared" si="158"/>
        <v>13000</v>
      </c>
    </row>
    <row r="343" spans="1:5" s="22" customFormat="1" ht="31.15" hidden="1" customHeight="1" x14ac:dyDescent="0.3">
      <c r="A343" s="20" t="s">
        <v>312</v>
      </c>
      <c r="B343" s="21" t="s">
        <v>443</v>
      </c>
      <c r="C343" s="37">
        <v>13000</v>
      </c>
      <c r="D343" s="37">
        <v>13000</v>
      </c>
      <c r="E343" s="37">
        <v>13000</v>
      </c>
    </row>
    <row r="344" spans="1:5" ht="99" customHeight="1" x14ac:dyDescent="0.3">
      <c r="A344" s="10" t="s">
        <v>444</v>
      </c>
      <c r="B344" s="6" t="s">
        <v>445</v>
      </c>
      <c r="C344" s="11">
        <f>SUM(C345)</f>
        <v>179000</v>
      </c>
      <c r="D344" s="11">
        <f t="shared" ref="D344:E344" si="159">SUM(D345)</f>
        <v>179000</v>
      </c>
      <c r="E344" s="11">
        <f t="shared" si="159"/>
        <v>179000</v>
      </c>
    </row>
    <row r="345" spans="1:5" s="22" customFormat="1" ht="31.15" hidden="1" customHeight="1" x14ac:dyDescent="0.3">
      <c r="A345" s="20" t="s">
        <v>312</v>
      </c>
      <c r="B345" s="21" t="s">
        <v>446</v>
      </c>
      <c r="C345" s="37">
        <v>179000</v>
      </c>
      <c r="D345" s="37">
        <v>179000</v>
      </c>
      <c r="E345" s="37">
        <v>179000</v>
      </c>
    </row>
    <row r="346" spans="1:5" s="128" customFormat="1" ht="102.6" customHeight="1" x14ac:dyDescent="0.3">
      <c r="A346" s="67" t="s">
        <v>1123</v>
      </c>
      <c r="B346" s="68" t="s">
        <v>1124</v>
      </c>
      <c r="C346" s="69">
        <f>C347</f>
        <v>60000</v>
      </c>
      <c r="D346" s="69">
        <f t="shared" ref="D346:E346" si="160">D347</f>
        <v>40000</v>
      </c>
      <c r="E346" s="69">
        <f t="shared" si="160"/>
        <v>40000</v>
      </c>
    </row>
    <row r="347" spans="1:5" s="128" customFormat="1" ht="134.44999999999999" customHeight="1" x14ac:dyDescent="0.3">
      <c r="A347" s="67" t="s">
        <v>1125</v>
      </c>
      <c r="B347" s="68" t="s">
        <v>1126</v>
      </c>
      <c r="C347" s="69">
        <f>C348</f>
        <v>60000</v>
      </c>
      <c r="D347" s="69">
        <f t="shared" ref="D347:E347" si="161">D348</f>
        <v>40000</v>
      </c>
      <c r="E347" s="69">
        <f t="shared" si="161"/>
        <v>40000</v>
      </c>
    </row>
    <row r="348" spans="1:5" s="22" customFormat="1" ht="31.15" hidden="1" customHeight="1" x14ac:dyDescent="0.3">
      <c r="A348" s="20" t="s">
        <v>1127</v>
      </c>
      <c r="B348" s="21" t="s">
        <v>1128</v>
      </c>
      <c r="C348" s="37">
        <v>60000</v>
      </c>
      <c r="D348" s="37">
        <v>40000</v>
      </c>
      <c r="E348" s="37">
        <v>40000</v>
      </c>
    </row>
    <row r="349" spans="1:5" ht="63.6" customHeight="1" x14ac:dyDescent="0.3">
      <c r="A349" s="10" t="s">
        <v>447</v>
      </c>
      <c r="B349" s="6" t="s">
        <v>448</v>
      </c>
      <c r="C349" s="11">
        <f t="shared" ref="C349:E349" si="162">SUM(C350)</f>
        <v>17000</v>
      </c>
      <c r="D349" s="11">
        <f t="shared" si="162"/>
        <v>17000</v>
      </c>
      <c r="E349" s="11">
        <f t="shared" si="162"/>
        <v>17000</v>
      </c>
    </row>
    <row r="350" spans="1:5" ht="73.900000000000006" customHeight="1" x14ac:dyDescent="0.3">
      <c r="A350" s="10" t="s">
        <v>449</v>
      </c>
      <c r="B350" s="6" t="s">
        <v>450</v>
      </c>
      <c r="C350" s="11">
        <f t="shared" ref="C350:E350" si="163">SUM(C351,C353,C355)</f>
        <v>17000</v>
      </c>
      <c r="D350" s="11">
        <f t="shared" si="163"/>
        <v>17000</v>
      </c>
      <c r="E350" s="11">
        <f t="shared" si="163"/>
        <v>17000</v>
      </c>
    </row>
    <row r="351" spans="1:5" ht="106.9" customHeight="1" x14ac:dyDescent="0.3">
      <c r="A351" s="10" t="s">
        <v>451</v>
      </c>
      <c r="B351" s="6" t="s">
        <v>452</v>
      </c>
      <c r="C351" s="11">
        <f t="shared" ref="C351:E351" si="164">SUM(C352)</f>
        <v>8000</v>
      </c>
      <c r="D351" s="11">
        <f t="shared" si="164"/>
        <v>8000</v>
      </c>
      <c r="E351" s="11">
        <f t="shared" si="164"/>
        <v>8000</v>
      </c>
    </row>
    <row r="352" spans="1:5" s="22" customFormat="1" ht="31.15" hidden="1" customHeight="1" x14ac:dyDescent="0.3">
      <c r="A352" s="20" t="s">
        <v>312</v>
      </c>
      <c r="B352" s="21" t="s">
        <v>453</v>
      </c>
      <c r="C352" s="37">
        <v>8000</v>
      </c>
      <c r="D352" s="37">
        <v>8000</v>
      </c>
      <c r="E352" s="37">
        <v>8000</v>
      </c>
    </row>
    <row r="353" spans="1:5" ht="117.6" customHeight="1" x14ac:dyDescent="0.3">
      <c r="A353" s="10" t="s">
        <v>454</v>
      </c>
      <c r="B353" s="6" t="s">
        <v>455</v>
      </c>
      <c r="C353" s="11">
        <f t="shared" ref="C353:E353" si="165">SUM(C354)</f>
        <v>2000</v>
      </c>
      <c r="D353" s="11">
        <f t="shared" si="165"/>
        <v>2000</v>
      </c>
      <c r="E353" s="11">
        <f t="shared" si="165"/>
        <v>2000</v>
      </c>
    </row>
    <row r="354" spans="1:5" s="22" customFormat="1" ht="31.5" hidden="1" x14ac:dyDescent="0.3">
      <c r="A354" s="20" t="s">
        <v>312</v>
      </c>
      <c r="B354" s="21" t="s">
        <v>456</v>
      </c>
      <c r="C354" s="37">
        <v>2000</v>
      </c>
      <c r="D354" s="37">
        <v>2000</v>
      </c>
      <c r="E354" s="37">
        <v>2000</v>
      </c>
    </row>
    <row r="355" spans="1:5" ht="77.45" customHeight="1" x14ac:dyDescent="0.3">
      <c r="A355" s="10" t="s">
        <v>457</v>
      </c>
      <c r="B355" s="6" t="s">
        <v>458</v>
      </c>
      <c r="C355" s="11">
        <f t="shared" ref="C355:E355" si="166">SUM(C356)</f>
        <v>7000</v>
      </c>
      <c r="D355" s="11">
        <f t="shared" si="166"/>
        <v>7000</v>
      </c>
      <c r="E355" s="11">
        <f t="shared" si="166"/>
        <v>7000</v>
      </c>
    </row>
    <row r="356" spans="1:5" s="22" customFormat="1" ht="31.5" hidden="1" x14ac:dyDescent="0.3">
      <c r="A356" s="20" t="s">
        <v>312</v>
      </c>
      <c r="B356" s="21" t="s">
        <v>459</v>
      </c>
      <c r="C356" s="37">
        <v>7000</v>
      </c>
      <c r="D356" s="37">
        <v>7000</v>
      </c>
      <c r="E356" s="37">
        <v>7000</v>
      </c>
    </row>
    <row r="357" spans="1:5" s="128" customFormat="1" ht="78.599999999999994" customHeight="1" x14ac:dyDescent="0.3">
      <c r="A357" s="67" t="s">
        <v>1207</v>
      </c>
      <c r="B357" s="68" t="s">
        <v>1129</v>
      </c>
      <c r="C357" s="69">
        <f>C358</f>
        <v>1000</v>
      </c>
      <c r="D357" s="69">
        <f t="shared" ref="D357:E357" si="167">D358</f>
        <v>1000</v>
      </c>
      <c r="E357" s="69">
        <f t="shared" si="167"/>
        <v>1000</v>
      </c>
    </row>
    <row r="358" spans="1:5" s="128" customFormat="1" ht="96" customHeight="1" x14ac:dyDescent="0.3">
      <c r="A358" s="67" t="s">
        <v>1201</v>
      </c>
      <c r="B358" s="68" t="s">
        <v>1130</v>
      </c>
      <c r="C358" s="69">
        <f>C359</f>
        <v>1000</v>
      </c>
      <c r="D358" s="69">
        <f t="shared" ref="D358:E358" si="168">D359</f>
        <v>1000</v>
      </c>
      <c r="E358" s="69">
        <f t="shared" si="168"/>
        <v>1000</v>
      </c>
    </row>
    <row r="359" spans="1:5" s="22" customFormat="1" ht="31.5" hidden="1" x14ac:dyDescent="0.3">
      <c r="A359" s="20" t="s">
        <v>316</v>
      </c>
      <c r="B359" s="21" t="s">
        <v>1131</v>
      </c>
      <c r="C359" s="37">
        <v>1000</v>
      </c>
      <c r="D359" s="37">
        <v>1000</v>
      </c>
      <c r="E359" s="37">
        <v>1000</v>
      </c>
    </row>
    <row r="360" spans="1:5" ht="48" customHeight="1" x14ac:dyDescent="0.3">
      <c r="A360" s="10" t="s">
        <v>460</v>
      </c>
      <c r="B360" s="6" t="s">
        <v>461</v>
      </c>
      <c r="C360" s="11">
        <f>SUM(C361)</f>
        <v>1010000</v>
      </c>
      <c r="D360" s="11">
        <f t="shared" ref="D360:E360" si="169">SUM(D361)</f>
        <v>1010000</v>
      </c>
      <c r="E360" s="11">
        <f t="shared" si="169"/>
        <v>1010000</v>
      </c>
    </row>
    <row r="361" spans="1:5" ht="64.150000000000006" customHeight="1" x14ac:dyDescent="0.3">
      <c r="A361" s="10" t="s">
        <v>462</v>
      </c>
      <c r="B361" s="6" t="s">
        <v>463</v>
      </c>
      <c r="C361" s="11">
        <f>SUM(C362,C364,C366,C368,C370,C372,C374,C376,C378,C380,C385,C382)</f>
        <v>1010000</v>
      </c>
      <c r="D361" s="11">
        <f t="shared" ref="D361:E361" si="170">SUM(D362,D364,D366,D368,D370,D372,D374,D376,D378,D380,D385,D382)</f>
        <v>1010000</v>
      </c>
      <c r="E361" s="11">
        <f t="shared" si="170"/>
        <v>1010000</v>
      </c>
    </row>
    <row r="362" spans="1:5" ht="137.25" customHeight="1" x14ac:dyDescent="0.3">
      <c r="A362" s="10" t="s">
        <v>464</v>
      </c>
      <c r="B362" s="6" t="s">
        <v>465</v>
      </c>
      <c r="C362" s="11">
        <f>SUM(C363)</f>
        <v>481000</v>
      </c>
      <c r="D362" s="11">
        <f t="shared" ref="D362:E362" si="171">SUM(D363)</f>
        <v>481000</v>
      </c>
      <c r="E362" s="11">
        <f t="shared" si="171"/>
        <v>481000</v>
      </c>
    </row>
    <row r="363" spans="1:5" s="22" customFormat="1" ht="31.5" hidden="1" x14ac:dyDescent="0.3">
      <c r="A363" s="20" t="s">
        <v>312</v>
      </c>
      <c r="B363" s="21" t="s">
        <v>466</v>
      </c>
      <c r="C363" s="37">
        <v>481000</v>
      </c>
      <c r="D363" s="37">
        <v>481000</v>
      </c>
      <c r="E363" s="37">
        <v>481000</v>
      </c>
    </row>
    <row r="364" spans="1:5" ht="82.9" customHeight="1" x14ac:dyDescent="0.3">
      <c r="A364" s="10" t="s">
        <v>467</v>
      </c>
      <c r="B364" s="6" t="s">
        <v>468</v>
      </c>
      <c r="C364" s="11">
        <f t="shared" ref="C364:E364" si="172">SUM(C365)</f>
        <v>4000</v>
      </c>
      <c r="D364" s="11">
        <f t="shared" si="172"/>
        <v>4000</v>
      </c>
      <c r="E364" s="11">
        <f t="shared" si="172"/>
        <v>4000</v>
      </c>
    </row>
    <row r="365" spans="1:5" s="22" customFormat="1" ht="31.5" hidden="1" x14ac:dyDescent="0.3">
      <c r="A365" s="20" t="s">
        <v>312</v>
      </c>
      <c r="B365" s="21" t="s">
        <v>469</v>
      </c>
      <c r="C365" s="37">
        <v>4000</v>
      </c>
      <c r="D365" s="37">
        <v>4000</v>
      </c>
      <c r="E365" s="37">
        <v>4000</v>
      </c>
    </row>
    <row r="366" spans="1:5" ht="90" hidden="1" customHeight="1" x14ac:dyDescent="0.3">
      <c r="A366" s="10" t="s">
        <v>470</v>
      </c>
      <c r="B366" s="6" t="s">
        <v>471</v>
      </c>
      <c r="C366" s="11">
        <f t="shared" ref="C366:E366" si="173">SUM(C367)</f>
        <v>0</v>
      </c>
      <c r="D366" s="11">
        <f t="shared" si="173"/>
        <v>0</v>
      </c>
      <c r="E366" s="11">
        <f t="shared" si="173"/>
        <v>0</v>
      </c>
    </row>
    <row r="367" spans="1:5" s="22" customFormat="1" ht="31.5" hidden="1" x14ac:dyDescent="0.3">
      <c r="A367" s="20" t="s">
        <v>316</v>
      </c>
      <c r="B367" s="21" t="s">
        <v>472</v>
      </c>
      <c r="C367" s="37">
        <v>0</v>
      </c>
      <c r="D367" s="37">
        <v>0</v>
      </c>
      <c r="E367" s="37">
        <v>0</v>
      </c>
    </row>
    <row r="368" spans="1:5" ht="96.6" customHeight="1" x14ac:dyDescent="0.3">
      <c r="A368" s="10" t="s">
        <v>473</v>
      </c>
      <c r="B368" s="6" t="s">
        <v>474</v>
      </c>
      <c r="C368" s="11">
        <f t="shared" ref="C368:E368" si="174">SUM(C369)</f>
        <v>20000</v>
      </c>
      <c r="D368" s="11">
        <f t="shared" si="174"/>
        <v>20000</v>
      </c>
      <c r="E368" s="11">
        <f t="shared" si="174"/>
        <v>20000</v>
      </c>
    </row>
    <row r="369" spans="1:5" s="22" customFormat="1" ht="31.5" hidden="1" x14ac:dyDescent="0.3">
      <c r="A369" s="20" t="s">
        <v>312</v>
      </c>
      <c r="B369" s="21" t="s">
        <v>475</v>
      </c>
      <c r="C369" s="37">
        <v>20000</v>
      </c>
      <c r="D369" s="37">
        <v>20000</v>
      </c>
      <c r="E369" s="37">
        <v>20000</v>
      </c>
    </row>
    <row r="370" spans="1:5" s="38" customFormat="1" ht="79.900000000000006" customHeight="1" x14ac:dyDescent="0.3">
      <c r="A370" s="10" t="s">
        <v>476</v>
      </c>
      <c r="B370" s="6" t="s">
        <v>477</v>
      </c>
      <c r="C370" s="11">
        <f t="shared" ref="C370:E370" si="175">SUM(C371)</f>
        <v>4000</v>
      </c>
      <c r="D370" s="11">
        <f t="shared" si="175"/>
        <v>4000</v>
      </c>
      <c r="E370" s="11">
        <f t="shared" si="175"/>
        <v>4000</v>
      </c>
    </row>
    <row r="371" spans="1:5" s="22" customFormat="1" ht="31.5" hidden="1" x14ac:dyDescent="0.3">
      <c r="A371" s="20" t="s">
        <v>312</v>
      </c>
      <c r="B371" s="21" t="s">
        <v>478</v>
      </c>
      <c r="C371" s="37">
        <v>4000</v>
      </c>
      <c r="D371" s="37">
        <v>4000</v>
      </c>
      <c r="E371" s="37">
        <v>4000</v>
      </c>
    </row>
    <row r="372" spans="1:5" ht="93" customHeight="1" x14ac:dyDescent="0.3">
      <c r="A372" s="10" t="s">
        <v>479</v>
      </c>
      <c r="B372" s="6" t="s">
        <v>480</v>
      </c>
      <c r="C372" s="11">
        <f>SUM(C373)</f>
        <v>1000</v>
      </c>
      <c r="D372" s="11">
        <f t="shared" ref="D372:E372" si="176">SUM(D373)</f>
        <v>1000</v>
      </c>
      <c r="E372" s="11">
        <f t="shared" si="176"/>
        <v>1000</v>
      </c>
    </row>
    <row r="373" spans="1:5" s="22" customFormat="1" ht="31.5" hidden="1" x14ac:dyDescent="0.3">
      <c r="A373" s="20" t="s">
        <v>312</v>
      </c>
      <c r="B373" s="21" t="s">
        <v>481</v>
      </c>
      <c r="C373" s="37">
        <v>1000</v>
      </c>
      <c r="D373" s="37">
        <v>1000</v>
      </c>
      <c r="E373" s="37">
        <v>1000</v>
      </c>
    </row>
    <row r="374" spans="1:5" s="22" customFormat="1" ht="91.15" customHeight="1" x14ac:dyDescent="0.3">
      <c r="A374" s="10" t="s">
        <v>482</v>
      </c>
      <c r="B374" s="6" t="s">
        <v>483</v>
      </c>
      <c r="C374" s="39">
        <f>SUM(C375)</f>
        <v>6000</v>
      </c>
      <c r="D374" s="39">
        <f t="shared" ref="D374:E374" si="177">SUM(D375)</f>
        <v>6000</v>
      </c>
      <c r="E374" s="39">
        <f t="shared" si="177"/>
        <v>6000</v>
      </c>
    </row>
    <row r="375" spans="1:5" s="22" customFormat="1" ht="31.15" hidden="1" customHeight="1" x14ac:dyDescent="0.3">
      <c r="A375" s="20" t="s">
        <v>312</v>
      </c>
      <c r="B375" s="21" t="s">
        <v>484</v>
      </c>
      <c r="C375" s="37">
        <v>6000</v>
      </c>
      <c r="D375" s="37">
        <v>6000</v>
      </c>
      <c r="E375" s="37">
        <v>6000</v>
      </c>
    </row>
    <row r="376" spans="1:5" ht="80.45" customHeight="1" x14ac:dyDescent="0.3">
      <c r="A376" s="10" t="s">
        <v>485</v>
      </c>
      <c r="B376" s="6" t="s">
        <v>486</v>
      </c>
      <c r="C376" s="11">
        <f t="shared" ref="C376:E376" si="178">SUM(C377)</f>
        <v>133000</v>
      </c>
      <c r="D376" s="11">
        <f t="shared" si="178"/>
        <v>133000</v>
      </c>
      <c r="E376" s="11">
        <f t="shared" si="178"/>
        <v>133000</v>
      </c>
    </row>
    <row r="377" spans="1:5" s="22" customFormat="1" ht="31.5" hidden="1" x14ac:dyDescent="0.3">
      <c r="A377" s="20" t="s">
        <v>312</v>
      </c>
      <c r="B377" s="21" t="s">
        <v>487</v>
      </c>
      <c r="C377" s="37">
        <v>133000</v>
      </c>
      <c r="D377" s="37">
        <v>133000</v>
      </c>
      <c r="E377" s="37">
        <v>133000</v>
      </c>
    </row>
    <row r="378" spans="1:5" ht="118.15" customHeight="1" x14ac:dyDescent="0.3">
      <c r="A378" s="10" t="s">
        <v>1203</v>
      </c>
      <c r="B378" s="6" t="s">
        <v>488</v>
      </c>
      <c r="C378" s="11">
        <f t="shared" ref="C378:E378" si="179">SUM(C379)</f>
        <v>301000</v>
      </c>
      <c r="D378" s="11">
        <f t="shared" si="179"/>
        <v>301000</v>
      </c>
      <c r="E378" s="11">
        <f t="shared" si="179"/>
        <v>301000</v>
      </c>
    </row>
    <row r="379" spans="1:5" s="22" customFormat="1" ht="31.5" hidden="1" x14ac:dyDescent="0.3">
      <c r="A379" s="20" t="s">
        <v>312</v>
      </c>
      <c r="B379" s="21" t="s">
        <v>489</v>
      </c>
      <c r="C379" s="37">
        <v>301000</v>
      </c>
      <c r="D379" s="37">
        <v>301000</v>
      </c>
      <c r="E379" s="37">
        <v>301000</v>
      </c>
    </row>
    <row r="380" spans="1:5" ht="90" hidden="1" customHeight="1" x14ac:dyDescent="0.3">
      <c r="A380" s="10" t="s">
        <v>490</v>
      </c>
      <c r="B380" s="6" t="s">
        <v>491</v>
      </c>
      <c r="C380" s="11">
        <f t="shared" ref="C380:E380" si="180">SUM(C381)</f>
        <v>0</v>
      </c>
      <c r="D380" s="11">
        <f t="shared" si="180"/>
        <v>0</v>
      </c>
      <c r="E380" s="11">
        <f t="shared" si="180"/>
        <v>0</v>
      </c>
    </row>
    <row r="381" spans="1:5" s="22" customFormat="1" ht="31.5" hidden="1" x14ac:dyDescent="0.3">
      <c r="A381" s="20" t="s">
        <v>312</v>
      </c>
      <c r="B381" s="21" t="s">
        <v>492</v>
      </c>
      <c r="C381" s="37">
        <v>0</v>
      </c>
      <c r="D381" s="37">
        <v>0</v>
      </c>
      <c r="E381" s="37">
        <v>0</v>
      </c>
    </row>
    <row r="382" spans="1:5" s="128" customFormat="1" ht="118.15" customHeight="1" x14ac:dyDescent="0.3">
      <c r="A382" s="67" t="s">
        <v>939</v>
      </c>
      <c r="B382" s="68" t="s">
        <v>940</v>
      </c>
      <c r="C382" s="69">
        <f>C384+C383</f>
        <v>13000</v>
      </c>
      <c r="D382" s="69">
        <f t="shared" ref="D382:E382" si="181">D384+D383</f>
        <v>13000</v>
      </c>
      <c r="E382" s="69">
        <f t="shared" si="181"/>
        <v>13000</v>
      </c>
    </row>
    <row r="383" spans="1:5" s="22" customFormat="1" ht="31.5" hidden="1" x14ac:dyDescent="0.3">
      <c r="A383" s="20" t="s">
        <v>316</v>
      </c>
      <c r="B383" s="129" t="s">
        <v>941</v>
      </c>
      <c r="C383" s="37">
        <v>8000</v>
      </c>
      <c r="D383" s="37">
        <v>8000</v>
      </c>
      <c r="E383" s="37">
        <v>8000</v>
      </c>
    </row>
    <row r="384" spans="1:5" s="22" customFormat="1" ht="31.5" hidden="1" x14ac:dyDescent="0.3">
      <c r="A384" s="20" t="s">
        <v>312</v>
      </c>
      <c r="B384" s="21" t="s">
        <v>1132</v>
      </c>
      <c r="C384" s="37">
        <v>5000</v>
      </c>
      <c r="D384" s="37">
        <v>5000</v>
      </c>
      <c r="E384" s="37">
        <v>5000</v>
      </c>
    </row>
    <row r="385" spans="1:5" ht="81.599999999999994" customHeight="1" x14ac:dyDescent="0.3">
      <c r="A385" s="10" t="s">
        <v>493</v>
      </c>
      <c r="B385" s="6" t="s">
        <v>494</v>
      </c>
      <c r="C385" s="11">
        <f t="shared" ref="C385:E385" si="182">SUM(C386:C387)</f>
        <v>47000</v>
      </c>
      <c r="D385" s="11">
        <f t="shared" si="182"/>
        <v>47000</v>
      </c>
      <c r="E385" s="11">
        <f t="shared" si="182"/>
        <v>47000</v>
      </c>
    </row>
    <row r="386" spans="1:5" s="22" customFormat="1" ht="31.5" hidden="1" x14ac:dyDescent="0.3">
      <c r="A386" s="20" t="s">
        <v>316</v>
      </c>
      <c r="B386" s="21" t="s">
        <v>495</v>
      </c>
      <c r="C386" s="37">
        <v>18000</v>
      </c>
      <c r="D386" s="37">
        <v>18000</v>
      </c>
      <c r="E386" s="37">
        <v>18000</v>
      </c>
    </row>
    <row r="387" spans="1:5" s="22" customFormat="1" ht="31.5" hidden="1" x14ac:dyDescent="0.3">
      <c r="A387" s="20" t="s">
        <v>312</v>
      </c>
      <c r="B387" s="21" t="s">
        <v>496</v>
      </c>
      <c r="C387" s="37">
        <v>29000</v>
      </c>
      <c r="D387" s="37">
        <v>29000</v>
      </c>
      <c r="E387" s="37">
        <v>29000</v>
      </c>
    </row>
    <row r="388" spans="1:5" ht="64.150000000000006" customHeight="1" x14ac:dyDescent="0.3">
      <c r="A388" s="10" t="s">
        <v>497</v>
      </c>
      <c r="B388" s="6" t="s">
        <v>498</v>
      </c>
      <c r="C388" s="11">
        <f t="shared" ref="C388:E388" si="183">SUM(C389)</f>
        <v>2080000</v>
      </c>
      <c r="D388" s="11">
        <f t="shared" si="183"/>
        <v>2080000</v>
      </c>
      <c r="E388" s="11">
        <f t="shared" si="183"/>
        <v>2080000</v>
      </c>
    </row>
    <row r="389" spans="1:5" ht="79.150000000000006" customHeight="1" x14ac:dyDescent="0.3">
      <c r="A389" s="10" t="s">
        <v>499</v>
      </c>
      <c r="B389" s="6" t="s">
        <v>500</v>
      </c>
      <c r="C389" s="11">
        <f>SUM(C390,C392,C394,C396,C400,C403,C405,C408,C398)</f>
        <v>2080000</v>
      </c>
      <c r="D389" s="11">
        <f t="shared" ref="D389:E389" si="184">SUM(D390,D392,D394,D396,D400,D403,D405,D408,D398)</f>
        <v>2080000</v>
      </c>
      <c r="E389" s="11">
        <f t="shared" si="184"/>
        <v>2080000</v>
      </c>
    </row>
    <row r="390" spans="1:5" ht="90" hidden="1" customHeight="1" x14ac:dyDescent="0.3">
      <c r="A390" s="10" t="s">
        <v>1202</v>
      </c>
      <c r="B390" s="6" t="s">
        <v>501</v>
      </c>
      <c r="C390" s="11">
        <f t="shared" ref="C390:E390" si="185">SUM(C391)</f>
        <v>0</v>
      </c>
      <c r="D390" s="11">
        <f t="shared" si="185"/>
        <v>0</v>
      </c>
      <c r="E390" s="11">
        <f t="shared" si="185"/>
        <v>0</v>
      </c>
    </row>
    <row r="391" spans="1:5" s="22" customFormat="1" ht="31.5" hidden="1" x14ac:dyDescent="0.3">
      <c r="A391" s="20" t="s">
        <v>312</v>
      </c>
      <c r="B391" s="21" t="s">
        <v>502</v>
      </c>
      <c r="C391" s="37">
        <v>0</v>
      </c>
      <c r="D391" s="37">
        <v>0</v>
      </c>
      <c r="E391" s="37">
        <v>0</v>
      </c>
    </row>
    <row r="392" spans="1:5" ht="109.15" customHeight="1" x14ac:dyDescent="0.3">
      <c r="A392" s="10" t="s">
        <v>503</v>
      </c>
      <c r="B392" s="6" t="s">
        <v>504</v>
      </c>
      <c r="C392" s="11">
        <f>SUM(C393)</f>
        <v>4000</v>
      </c>
      <c r="D392" s="11">
        <f t="shared" ref="D392:E392" si="186">SUM(D393)</f>
        <v>4000</v>
      </c>
      <c r="E392" s="11">
        <f t="shared" si="186"/>
        <v>4000</v>
      </c>
    </row>
    <row r="393" spans="1:5" s="22" customFormat="1" ht="31.5" hidden="1" x14ac:dyDescent="0.3">
      <c r="A393" s="20" t="s">
        <v>312</v>
      </c>
      <c r="B393" s="21" t="s">
        <v>505</v>
      </c>
      <c r="C393" s="37">
        <v>4000</v>
      </c>
      <c r="D393" s="37">
        <v>4000</v>
      </c>
      <c r="E393" s="37">
        <v>4000</v>
      </c>
    </row>
    <row r="394" spans="1:5" ht="97.5" customHeight="1" x14ac:dyDescent="0.3">
      <c r="A394" s="10" t="s">
        <v>506</v>
      </c>
      <c r="B394" s="6" t="s">
        <v>507</v>
      </c>
      <c r="C394" s="11">
        <f t="shared" ref="C394:E394" si="187">SUM(C395)</f>
        <v>10000</v>
      </c>
      <c r="D394" s="11">
        <f t="shared" si="187"/>
        <v>10000</v>
      </c>
      <c r="E394" s="11">
        <f t="shared" si="187"/>
        <v>10000</v>
      </c>
    </row>
    <row r="395" spans="1:5" s="22" customFormat="1" ht="31.5" hidden="1" x14ac:dyDescent="0.3">
      <c r="A395" s="20" t="s">
        <v>312</v>
      </c>
      <c r="B395" s="21" t="s">
        <v>508</v>
      </c>
      <c r="C395" s="37">
        <v>10000</v>
      </c>
      <c r="D395" s="37">
        <v>10000</v>
      </c>
      <c r="E395" s="37">
        <v>10000</v>
      </c>
    </row>
    <row r="396" spans="1:5" ht="197.25" customHeight="1" x14ac:dyDescent="0.3">
      <c r="A396" s="10" t="s">
        <v>509</v>
      </c>
      <c r="B396" s="6" t="s">
        <v>510</v>
      </c>
      <c r="C396" s="11">
        <f t="shared" ref="C396:E396" si="188">SUM(C397)</f>
        <v>18000</v>
      </c>
      <c r="D396" s="11">
        <f t="shared" si="188"/>
        <v>18000</v>
      </c>
      <c r="E396" s="11">
        <f t="shared" si="188"/>
        <v>18000</v>
      </c>
    </row>
    <row r="397" spans="1:5" s="22" customFormat="1" ht="31.5" hidden="1" x14ac:dyDescent="0.3">
      <c r="A397" s="20" t="s">
        <v>312</v>
      </c>
      <c r="B397" s="21" t="s">
        <v>511</v>
      </c>
      <c r="C397" s="37">
        <v>18000</v>
      </c>
      <c r="D397" s="37">
        <v>18000</v>
      </c>
      <c r="E397" s="37">
        <v>18000</v>
      </c>
    </row>
    <row r="398" spans="1:5" s="128" customFormat="1" ht="101.45" customHeight="1" x14ac:dyDescent="0.3">
      <c r="A398" s="67" t="s">
        <v>942</v>
      </c>
      <c r="B398" s="68" t="s">
        <v>943</v>
      </c>
      <c r="C398" s="69">
        <f>C399</f>
        <v>40000</v>
      </c>
      <c r="D398" s="69">
        <f t="shared" ref="D398:E398" si="189">D399</f>
        <v>40000</v>
      </c>
      <c r="E398" s="69">
        <f t="shared" si="189"/>
        <v>40000</v>
      </c>
    </row>
    <row r="399" spans="1:5" s="22" customFormat="1" ht="31.5" hidden="1" x14ac:dyDescent="0.3">
      <c r="A399" s="20" t="s">
        <v>312</v>
      </c>
      <c r="B399" s="21" t="s">
        <v>944</v>
      </c>
      <c r="C399" s="37">
        <v>40000</v>
      </c>
      <c r="D399" s="37">
        <v>40000</v>
      </c>
      <c r="E399" s="37">
        <v>40000</v>
      </c>
    </row>
    <row r="400" spans="1:5" s="22" customFormat="1" ht="100.9" customHeight="1" x14ac:dyDescent="0.3">
      <c r="A400" s="36" t="s">
        <v>512</v>
      </c>
      <c r="B400" s="6" t="s">
        <v>513</v>
      </c>
      <c r="C400" s="39">
        <f>SUM(C401:C402)</f>
        <v>1000</v>
      </c>
      <c r="D400" s="39">
        <f t="shared" ref="D400:E400" si="190">SUM(D401:D402)</f>
        <v>1000</v>
      </c>
      <c r="E400" s="39">
        <f t="shared" si="190"/>
        <v>1000</v>
      </c>
    </row>
    <row r="401" spans="1:5" s="22" customFormat="1" ht="31.5" hidden="1" x14ac:dyDescent="0.3">
      <c r="A401" s="20" t="s">
        <v>316</v>
      </c>
      <c r="B401" s="21" t="s">
        <v>514</v>
      </c>
      <c r="C401" s="37">
        <v>0</v>
      </c>
      <c r="D401" s="37">
        <v>0</v>
      </c>
      <c r="E401" s="37">
        <v>0</v>
      </c>
    </row>
    <row r="402" spans="1:5" s="22" customFormat="1" ht="31.5" hidden="1" x14ac:dyDescent="0.3">
      <c r="A402" s="20" t="s">
        <v>312</v>
      </c>
      <c r="B402" s="21" t="s">
        <v>945</v>
      </c>
      <c r="C402" s="37">
        <v>1000</v>
      </c>
      <c r="D402" s="37">
        <v>1000</v>
      </c>
      <c r="E402" s="37">
        <v>1000</v>
      </c>
    </row>
    <row r="403" spans="1:5" ht="96" customHeight="1" x14ac:dyDescent="0.3">
      <c r="A403" s="10" t="s">
        <v>515</v>
      </c>
      <c r="B403" s="6" t="s">
        <v>516</v>
      </c>
      <c r="C403" s="11">
        <f t="shared" ref="C403:E403" si="191">SUM(C404)</f>
        <v>14000</v>
      </c>
      <c r="D403" s="11">
        <f t="shared" si="191"/>
        <v>14000</v>
      </c>
      <c r="E403" s="11">
        <f t="shared" si="191"/>
        <v>14000</v>
      </c>
    </row>
    <row r="404" spans="1:5" s="22" customFormat="1" ht="31.5" hidden="1" x14ac:dyDescent="0.3">
      <c r="A404" s="20" t="s">
        <v>312</v>
      </c>
      <c r="B404" s="21" t="s">
        <v>517</v>
      </c>
      <c r="C404" s="27">
        <v>14000</v>
      </c>
      <c r="D404" s="27">
        <v>14000</v>
      </c>
      <c r="E404" s="27">
        <v>14000</v>
      </c>
    </row>
    <row r="405" spans="1:5" ht="96.6" customHeight="1" x14ac:dyDescent="0.3">
      <c r="A405" s="10" t="s">
        <v>518</v>
      </c>
      <c r="B405" s="6" t="s">
        <v>519</v>
      </c>
      <c r="C405" s="11">
        <f t="shared" ref="C405:E405" si="192">SUM(C406:C407)</f>
        <v>116000</v>
      </c>
      <c r="D405" s="11">
        <f t="shared" si="192"/>
        <v>116000</v>
      </c>
      <c r="E405" s="11">
        <f t="shared" si="192"/>
        <v>116000</v>
      </c>
    </row>
    <row r="406" spans="1:5" s="22" customFormat="1" ht="31.5" hidden="1" x14ac:dyDescent="0.3">
      <c r="A406" s="20" t="s">
        <v>316</v>
      </c>
      <c r="B406" s="21" t="s">
        <v>520</v>
      </c>
      <c r="C406" s="37">
        <v>99000</v>
      </c>
      <c r="D406" s="37">
        <v>99000</v>
      </c>
      <c r="E406" s="37">
        <v>99000</v>
      </c>
    </row>
    <row r="407" spans="1:5" s="22" customFormat="1" ht="31.5" hidden="1" x14ac:dyDescent="0.3">
      <c r="A407" s="20" t="s">
        <v>312</v>
      </c>
      <c r="B407" s="21" t="s">
        <v>521</v>
      </c>
      <c r="C407" s="37">
        <v>17000</v>
      </c>
      <c r="D407" s="37">
        <v>17000</v>
      </c>
      <c r="E407" s="37">
        <v>17000</v>
      </c>
    </row>
    <row r="408" spans="1:5" ht="84" customHeight="1" x14ac:dyDescent="0.3">
      <c r="A408" s="10" t="s">
        <v>522</v>
      </c>
      <c r="B408" s="6" t="s">
        <v>523</v>
      </c>
      <c r="C408" s="11">
        <f t="shared" ref="C408:E408" si="193">SUM(C409:C410)</f>
        <v>1877000</v>
      </c>
      <c r="D408" s="11">
        <f t="shared" si="193"/>
        <v>1877000</v>
      </c>
      <c r="E408" s="11">
        <f t="shared" si="193"/>
        <v>1877000</v>
      </c>
    </row>
    <row r="409" spans="1:5" s="22" customFormat="1" ht="31.5" hidden="1" x14ac:dyDescent="0.3">
      <c r="A409" s="20" t="s">
        <v>316</v>
      </c>
      <c r="B409" s="21" t="s">
        <v>524</v>
      </c>
      <c r="C409" s="37">
        <v>12000</v>
      </c>
      <c r="D409" s="37">
        <v>12000</v>
      </c>
      <c r="E409" s="37">
        <v>12000</v>
      </c>
    </row>
    <row r="410" spans="1:5" s="22" customFormat="1" ht="31.5" hidden="1" x14ac:dyDescent="0.3">
      <c r="A410" s="20" t="s">
        <v>312</v>
      </c>
      <c r="B410" s="21" t="s">
        <v>525</v>
      </c>
      <c r="C410" s="37">
        <v>1865000</v>
      </c>
      <c r="D410" s="37">
        <v>1865000</v>
      </c>
      <c r="E410" s="37">
        <v>1865000</v>
      </c>
    </row>
    <row r="411" spans="1:5" ht="94.9" customHeight="1" x14ac:dyDescent="0.3">
      <c r="A411" s="10" t="s">
        <v>526</v>
      </c>
      <c r="B411" s="6" t="s">
        <v>527</v>
      </c>
      <c r="C411" s="11">
        <f t="shared" ref="C411" si="194">SUM(C412)</f>
        <v>838000</v>
      </c>
      <c r="D411" s="11">
        <f t="shared" ref="D411:E411" si="195">SUM(D412)</f>
        <v>838000</v>
      </c>
      <c r="E411" s="11">
        <f t="shared" si="195"/>
        <v>838000</v>
      </c>
    </row>
    <row r="412" spans="1:5" ht="121.5" customHeight="1" x14ac:dyDescent="0.3">
      <c r="A412" s="10" t="s">
        <v>528</v>
      </c>
      <c r="B412" s="6" t="s">
        <v>529</v>
      </c>
      <c r="C412" s="11">
        <f t="shared" ref="C412:E412" si="196">SUM(C413:C414)</f>
        <v>838000</v>
      </c>
      <c r="D412" s="11">
        <f t="shared" si="196"/>
        <v>838000</v>
      </c>
      <c r="E412" s="11">
        <f t="shared" si="196"/>
        <v>838000</v>
      </c>
    </row>
    <row r="413" spans="1:5" s="22" customFormat="1" ht="31.5" hidden="1" x14ac:dyDescent="0.3">
      <c r="A413" s="20" t="s">
        <v>312</v>
      </c>
      <c r="B413" s="21" t="s">
        <v>530</v>
      </c>
      <c r="C413" s="37">
        <v>534000</v>
      </c>
      <c r="D413" s="37">
        <v>534000</v>
      </c>
      <c r="E413" s="37">
        <v>534000</v>
      </c>
    </row>
    <row r="414" spans="1:5" s="22" customFormat="1" ht="37.5" hidden="1" x14ac:dyDescent="0.3">
      <c r="A414" s="20" t="s">
        <v>531</v>
      </c>
      <c r="B414" s="21" t="s">
        <v>532</v>
      </c>
      <c r="C414" s="37">
        <v>304000</v>
      </c>
      <c r="D414" s="37">
        <v>304000</v>
      </c>
      <c r="E414" s="37">
        <v>304000</v>
      </c>
    </row>
    <row r="415" spans="1:5" ht="42.6" customHeight="1" x14ac:dyDescent="0.3">
      <c r="A415" s="10" t="s">
        <v>533</v>
      </c>
      <c r="B415" s="6" t="s">
        <v>534</v>
      </c>
      <c r="C415" s="11">
        <f t="shared" ref="C415:E415" si="197">SUM(C416,C419)</f>
        <v>1506000</v>
      </c>
      <c r="D415" s="11">
        <f t="shared" si="197"/>
        <v>1506000</v>
      </c>
      <c r="E415" s="11">
        <f t="shared" si="197"/>
        <v>1506000</v>
      </c>
    </row>
    <row r="416" spans="1:5" ht="58.9" customHeight="1" x14ac:dyDescent="0.3">
      <c r="A416" s="10" t="s">
        <v>535</v>
      </c>
      <c r="B416" s="6" t="s">
        <v>536</v>
      </c>
      <c r="C416" s="11">
        <f>SUM(C417,C418)</f>
        <v>1121000</v>
      </c>
      <c r="D416" s="11">
        <f t="shared" ref="D416:E416" si="198">SUM(D417,D418)</f>
        <v>1121000</v>
      </c>
      <c r="E416" s="11">
        <f t="shared" si="198"/>
        <v>1121000</v>
      </c>
    </row>
    <row r="417" spans="1:5" s="22" customFormat="1" ht="31.5" hidden="1" x14ac:dyDescent="0.3">
      <c r="A417" s="20" t="s">
        <v>316</v>
      </c>
      <c r="B417" s="21" t="s">
        <v>537</v>
      </c>
      <c r="C417" s="37">
        <v>1121000</v>
      </c>
      <c r="D417" s="37">
        <v>1121000</v>
      </c>
      <c r="E417" s="37">
        <v>1121000</v>
      </c>
    </row>
    <row r="418" spans="1:5" s="22" customFormat="1" ht="31.5" hidden="1" x14ac:dyDescent="0.3">
      <c r="A418" s="20" t="s">
        <v>312</v>
      </c>
      <c r="B418" s="21" t="s">
        <v>1079</v>
      </c>
      <c r="C418" s="37">
        <v>0</v>
      </c>
      <c r="D418" s="37">
        <v>0</v>
      </c>
      <c r="E418" s="37">
        <v>0</v>
      </c>
    </row>
    <row r="419" spans="1:5" s="41" customFormat="1" ht="47.45" customHeight="1" x14ac:dyDescent="0.3">
      <c r="A419" s="10" t="s">
        <v>538</v>
      </c>
      <c r="B419" s="6" t="s">
        <v>539</v>
      </c>
      <c r="C419" s="11">
        <f t="shared" ref="C419:E419" si="199">SUM(C420)</f>
        <v>385000</v>
      </c>
      <c r="D419" s="11">
        <f t="shared" si="199"/>
        <v>385000</v>
      </c>
      <c r="E419" s="11">
        <f t="shared" si="199"/>
        <v>385000</v>
      </c>
    </row>
    <row r="420" spans="1:5" s="22" customFormat="1" ht="31.5" hidden="1" x14ac:dyDescent="0.3">
      <c r="A420" s="20" t="s">
        <v>316</v>
      </c>
      <c r="B420" s="21" t="s">
        <v>540</v>
      </c>
      <c r="C420" s="37">
        <v>385000</v>
      </c>
      <c r="D420" s="37">
        <v>385000</v>
      </c>
      <c r="E420" s="37">
        <v>385000</v>
      </c>
    </row>
    <row r="421" spans="1:5" s="35" customFormat="1" ht="78.599999999999994" customHeight="1" x14ac:dyDescent="0.3">
      <c r="A421" s="10" t="s">
        <v>541</v>
      </c>
      <c r="B421" s="6" t="s">
        <v>542</v>
      </c>
      <c r="C421" s="11">
        <f>SUM(C432,C422)</f>
        <v>10535878</v>
      </c>
      <c r="D421" s="11">
        <f>SUM(D432,D422)</f>
        <v>12452200</v>
      </c>
      <c r="E421" s="11">
        <f>SUM(E432,E422)</f>
        <v>14431200</v>
      </c>
    </row>
    <row r="422" spans="1:5" s="35" customFormat="1" ht="46.15" customHeight="1" x14ac:dyDescent="0.3">
      <c r="A422" s="10" t="s">
        <v>946</v>
      </c>
      <c r="B422" s="6" t="s">
        <v>949</v>
      </c>
      <c r="C422" s="11">
        <f>C423</f>
        <v>847878</v>
      </c>
      <c r="D422" s="11">
        <f t="shared" ref="D422:E422" si="200">D423</f>
        <v>866200</v>
      </c>
      <c r="E422" s="11">
        <f t="shared" si="200"/>
        <v>807200</v>
      </c>
    </row>
    <row r="423" spans="1:5" s="35" customFormat="1" ht="64.150000000000006" customHeight="1" x14ac:dyDescent="0.3">
      <c r="A423" s="10" t="s">
        <v>947</v>
      </c>
      <c r="B423" s="6" t="s">
        <v>950</v>
      </c>
      <c r="C423" s="11">
        <f>SUM(C424:C431)</f>
        <v>847878</v>
      </c>
      <c r="D423" s="11">
        <f>SUM(D424:D431)</f>
        <v>866200</v>
      </c>
      <c r="E423" s="11">
        <f>SUM(E424:E431)</f>
        <v>807200</v>
      </c>
    </row>
    <row r="424" spans="1:5" s="22" customFormat="1" ht="36" hidden="1" customHeight="1" x14ac:dyDescent="0.3">
      <c r="A424" s="22" t="s">
        <v>249</v>
      </c>
      <c r="B424" s="28" t="s">
        <v>951</v>
      </c>
      <c r="C424" s="27">
        <v>21000</v>
      </c>
      <c r="D424" s="27">
        <v>26000</v>
      </c>
      <c r="E424" s="27">
        <v>21000</v>
      </c>
    </row>
    <row r="425" spans="1:5" s="22" customFormat="1" ht="31.5" hidden="1" x14ac:dyDescent="0.3">
      <c r="A425" s="20" t="s">
        <v>1068</v>
      </c>
      <c r="B425" s="21" t="s">
        <v>952</v>
      </c>
      <c r="C425" s="27">
        <v>2000</v>
      </c>
      <c r="D425" s="27">
        <v>3000</v>
      </c>
      <c r="E425" s="27">
        <v>2000</v>
      </c>
    </row>
    <row r="426" spans="1:5" s="22" customFormat="1" ht="31.5" hidden="1" x14ac:dyDescent="0.3">
      <c r="A426" s="20" t="s">
        <v>251</v>
      </c>
      <c r="B426" s="21" t="s">
        <v>953</v>
      </c>
      <c r="C426" s="27">
        <v>62000</v>
      </c>
      <c r="D426" s="27">
        <v>75000</v>
      </c>
      <c r="E426" s="27">
        <v>90000</v>
      </c>
    </row>
    <row r="427" spans="1:5" s="22" customFormat="1" ht="31.5" hidden="1" x14ac:dyDescent="0.3">
      <c r="A427" s="20" t="s">
        <v>253</v>
      </c>
      <c r="B427" s="21" t="s">
        <v>954</v>
      </c>
      <c r="C427" s="27">
        <v>264000</v>
      </c>
      <c r="D427" s="27">
        <v>341000</v>
      </c>
      <c r="E427" s="27">
        <v>274000</v>
      </c>
    </row>
    <row r="428" spans="1:5" s="22" customFormat="1" ht="31.5" hidden="1" x14ac:dyDescent="0.3">
      <c r="A428" s="20" t="s">
        <v>948</v>
      </c>
      <c r="B428" s="21" t="s">
        <v>955</v>
      </c>
      <c r="C428" s="27">
        <v>0</v>
      </c>
      <c r="D428" s="27">
        <v>0</v>
      </c>
      <c r="E428" s="27">
        <v>0</v>
      </c>
    </row>
    <row r="429" spans="1:5" s="22" customFormat="1" ht="31.5" hidden="1" x14ac:dyDescent="0.3">
      <c r="A429" s="20" t="s">
        <v>909</v>
      </c>
      <c r="B429" s="21" t="s">
        <v>956</v>
      </c>
      <c r="C429" s="27">
        <v>13000</v>
      </c>
      <c r="D429" s="27">
        <v>7000</v>
      </c>
      <c r="E429" s="27">
        <v>10000</v>
      </c>
    </row>
    <row r="430" spans="1:5" s="22" customFormat="1" ht="31.5" hidden="1" x14ac:dyDescent="0.3">
      <c r="A430" s="20" t="s">
        <v>154</v>
      </c>
      <c r="B430" s="21" t="s">
        <v>957</v>
      </c>
      <c r="C430" s="27">
        <v>275000</v>
      </c>
      <c r="D430" s="27">
        <v>259000</v>
      </c>
      <c r="E430" s="27">
        <v>244000</v>
      </c>
    </row>
    <row r="431" spans="1:5" s="22" customFormat="1" ht="31.5" hidden="1" x14ac:dyDescent="0.3">
      <c r="A431" s="20" t="s">
        <v>181</v>
      </c>
      <c r="B431" s="21" t="s">
        <v>958</v>
      </c>
      <c r="C431" s="27">
        <v>210878</v>
      </c>
      <c r="D431" s="27">
        <v>155200</v>
      </c>
      <c r="E431" s="27">
        <v>166200</v>
      </c>
    </row>
    <row r="432" spans="1:5" s="35" customFormat="1" ht="82.15" customHeight="1" x14ac:dyDescent="0.3">
      <c r="A432" s="10" t="s">
        <v>543</v>
      </c>
      <c r="B432" s="6" t="s">
        <v>544</v>
      </c>
      <c r="C432" s="11">
        <f t="shared" ref="C432:E432" si="201">SUM(C433)</f>
        <v>9688000</v>
      </c>
      <c r="D432" s="11">
        <f t="shared" si="201"/>
        <v>11586000</v>
      </c>
      <c r="E432" s="11">
        <f t="shared" si="201"/>
        <v>13624000</v>
      </c>
    </row>
    <row r="433" spans="1:5" s="35" customFormat="1" ht="63" customHeight="1" x14ac:dyDescent="0.3">
      <c r="A433" s="10" t="s">
        <v>545</v>
      </c>
      <c r="B433" s="6" t="s">
        <v>546</v>
      </c>
      <c r="C433" s="11">
        <f>SUM(C434,C436,C438,C442)</f>
        <v>9688000</v>
      </c>
      <c r="D433" s="11">
        <f t="shared" ref="D433:E433" si="202">SUM(D434,D436,D438,D442)</f>
        <v>11586000</v>
      </c>
      <c r="E433" s="11">
        <f t="shared" si="202"/>
        <v>13624000</v>
      </c>
    </row>
    <row r="434" spans="1:5" ht="72" hidden="1" customHeight="1" x14ac:dyDescent="0.3">
      <c r="A434" s="10" t="s">
        <v>547</v>
      </c>
      <c r="B434" s="6" t="s">
        <v>548</v>
      </c>
      <c r="C434" s="11">
        <f t="shared" ref="C434:E434" si="203">SUM(C435)</f>
        <v>0</v>
      </c>
      <c r="D434" s="11">
        <f t="shared" si="203"/>
        <v>0</v>
      </c>
      <c r="E434" s="11">
        <f t="shared" si="203"/>
        <v>0</v>
      </c>
    </row>
    <row r="435" spans="1:5" s="22" customFormat="1" ht="36" hidden="1" customHeight="1" x14ac:dyDescent="0.3">
      <c r="A435" s="20" t="s">
        <v>133</v>
      </c>
      <c r="B435" s="21" t="s">
        <v>549</v>
      </c>
      <c r="C435" s="37">
        <v>0</v>
      </c>
      <c r="D435" s="37">
        <v>0</v>
      </c>
      <c r="E435" s="37">
        <v>0</v>
      </c>
    </row>
    <row r="436" spans="1:5" ht="97.9" customHeight="1" x14ac:dyDescent="0.3">
      <c r="A436" s="10" t="s">
        <v>550</v>
      </c>
      <c r="B436" s="6" t="s">
        <v>551</v>
      </c>
      <c r="C436" s="11">
        <f t="shared" ref="C436:E436" si="204">SUM(C437)</f>
        <v>51000</v>
      </c>
      <c r="D436" s="11">
        <f t="shared" si="204"/>
        <v>52000</v>
      </c>
      <c r="E436" s="11">
        <f t="shared" si="204"/>
        <v>63000</v>
      </c>
    </row>
    <row r="437" spans="1:5" s="22" customFormat="1" ht="36" hidden="1" customHeight="1" x14ac:dyDescent="0.3">
      <c r="A437" s="20" t="s">
        <v>133</v>
      </c>
      <c r="B437" s="21" t="s">
        <v>552</v>
      </c>
      <c r="C437" s="37">
        <v>51000</v>
      </c>
      <c r="D437" s="37">
        <v>52000</v>
      </c>
      <c r="E437" s="37">
        <v>63000</v>
      </c>
    </row>
    <row r="438" spans="1:5" s="22" customFormat="1" ht="78" customHeight="1" x14ac:dyDescent="0.3">
      <c r="A438" s="10" t="s">
        <v>553</v>
      </c>
      <c r="B438" s="64" t="s">
        <v>554</v>
      </c>
      <c r="C438" s="11">
        <f>SUM(C439:C441)</f>
        <v>9501000</v>
      </c>
      <c r="D438" s="11">
        <f>SUM(D439:D441)</f>
        <v>11369000</v>
      </c>
      <c r="E438" s="11">
        <f>SUM(E439:E441)</f>
        <v>13357000</v>
      </c>
    </row>
    <row r="439" spans="1:5" s="22" customFormat="1" hidden="1" x14ac:dyDescent="0.3">
      <c r="A439" s="20" t="s">
        <v>1068</v>
      </c>
      <c r="B439" s="42" t="s">
        <v>555</v>
      </c>
      <c r="C439" s="37">
        <v>5429000</v>
      </c>
      <c r="D439" s="37">
        <v>6781000</v>
      </c>
      <c r="E439" s="37">
        <v>8303000</v>
      </c>
    </row>
    <row r="440" spans="1:5" s="22" customFormat="1" hidden="1" x14ac:dyDescent="0.3">
      <c r="A440" s="20" t="s">
        <v>154</v>
      </c>
      <c r="B440" s="42" t="s">
        <v>556</v>
      </c>
      <c r="C440" s="37">
        <v>4072000</v>
      </c>
      <c r="D440" s="37">
        <v>4588000</v>
      </c>
      <c r="E440" s="37">
        <v>5054000</v>
      </c>
    </row>
    <row r="441" spans="1:5" s="22" customFormat="1" hidden="1" x14ac:dyDescent="0.3">
      <c r="A441" s="20" t="s">
        <v>181</v>
      </c>
      <c r="B441" s="42" t="s">
        <v>557</v>
      </c>
      <c r="C441" s="37">
        <v>0</v>
      </c>
      <c r="D441" s="37">
        <v>0</v>
      </c>
      <c r="E441" s="37">
        <v>0</v>
      </c>
    </row>
    <row r="442" spans="1:5" s="128" customFormat="1" ht="61.15" customHeight="1" x14ac:dyDescent="0.3">
      <c r="A442" s="67" t="s">
        <v>959</v>
      </c>
      <c r="B442" s="64" t="s">
        <v>967</v>
      </c>
      <c r="C442" s="69">
        <f>SUM(C443:C448)</f>
        <v>136000</v>
      </c>
      <c r="D442" s="69">
        <f t="shared" ref="D442:E442" si="205">SUM(D443:D448)</f>
        <v>165000</v>
      </c>
      <c r="E442" s="69">
        <f t="shared" si="205"/>
        <v>204000</v>
      </c>
    </row>
    <row r="443" spans="1:5" s="22" customFormat="1" hidden="1" x14ac:dyDescent="0.3">
      <c r="A443" s="20" t="s">
        <v>960</v>
      </c>
      <c r="B443" s="42" t="s">
        <v>961</v>
      </c>
      <c r="C443" s="37">
        <v>1000</v>
      </c>
      <c r="D443" s="37">
        <v>1000</v>
      </c>
      <c r="E443" s="37">
        <v>1000</v>
      </c>
    </row>
    <row r="444" spans="1:5" s="22" customFormat="1" hidden="1" x14ac:dyDescent="0.3">
      <c r="A444" s="20" t="s">
        <v>253</v>
      </c>
      <c r="B444" s="42" t="s">
        <v>962</v>
      </c>
      <c r="C444" s="37">
        <v>17000</v>
      </c>
      <c r="D444" s="37">
        <v>22000</v>
      </c>
      <c r="E444" s="37">
        <v>27000</v>
      </c>
    </row>
    <row r="445" spans="1:5" s="22" customFormat="1" hidden="1" x14ac:dyDescent="0.3">
      <c r="A445" s="20" t="s">
        <v>267</v>
      </c>
      <c r="B445" s="42" t="s">
        <v>963</v>
      </c>
      <c r="C445" s="37">
        <v>2000</v>
      </c>
      <c r="D445" s="37">
        <v>2000</v>
      </c>
      <c r="E445" s="37">
        <v>2000</v>
      </c>
    </row>
    <row r="446" spans="1:5" s="22" customFormat="1" hidden="1" x14ac:dyDescent="0.3">
      <c r="A446" s="20" t="s">
        <v>909</v>
      </c>
      <c r="B446" s="42" t="s">
        <v>964</v>
      </c>
      <c r="C446" s="37">
        <v>0</v>
      </c>
      <c r="D446" s="37">
        <v>0</v>
      </c>
      <c r="E446" s="37">
        <v>0</v>
      </c>
    </row>
    <row r="447" spans="1:5" s="22" customFormat="1" hidden="1" x14ac:dyDescent="0.3">
      <c r="A447" s="20" t="s">
        <v>154</v>
      </c>
      <c r="B447" s="42" t="s">
        <v>965</v>
      </c>
      <c r="C447" s="37">
        <v>48000</v>
      </c>
      <c r="D447" s="37">
        <v>64000</v>
      </c>
      <c r="E447" s="37">
        <v>73000</v>
      </c>
    </row>
    <row r="448" spans="1:5" s="22" customFormat="1" hidden="1" x14ac:dyDescent="0.3">
      <c r="A448" s="20" t="s">
        <v>181</v>
      </c>
      <c r="B448" s="42" t="s">
        <v>966</v>
      </c>
      <c r="C448" s="37">
        <v>68000</v>
      </c>
      <c r="D448" s="37">
        <v>76000</v>
      </c>
      <c r="E448" s="37">
        <v>101000</v>
      </c>
    </row>
    <row r="449" spans="1:5" s="35" customFormat="1" ht="26.25" customHeight="1" x14ac:dyDescent="0.3">
      <c r="A449" s="10" t="s">
        <v>558</v>
      </c>
      <c r="B449" s="6" t="s">
        <v>559</v>
      </c>
      <c r="C449" s="11">
        <f>SUM(C461,C450,C455,C458)</f>
        <v>3673000</v>
      </c>
      <c r="D449" s="11">
        <f t="shared" ref="D449:E449" si="206">SUM(D461,D450,D455,D458)</f>
        <v>2143000</v>
      </c>
      <c r="E449" s="11">
        <f t="shared" si="206"/>
        <v>3094000</v>
      </c>
    </row>
    <row r="450" spans="1:5" s="35" customFormat="1" ht="78" customHeight="1" x14ac:dyDescent="0.3">
      <c r="A450" s="10" t="s">
        <v>968</v>
      </c>
      <c r="B450" s="6" t="s">
        <v>982</v>
      </c>
      <c r="C450" s="11">
        <f>C453+C451</f>
        <v>60000</v>
      </c>
      <c r="D450" s="11">
        <f t="shared" ref="D450:E450" si="207">D453+D451</f>
        <v>32000</v>
      </c>
      <c r="E450" s="11">
        <f t="shared" si="207"/>
        <v>0</v>
      </c>
    </row>
    <row r="451" spans="1:5" s="35" customFormat="1" ht="37.5" hidden="1" x14ac:dyDescent="0.3">
      <c r="A451" s="10" t="s">
        <v>1070</v>
      </c>
      <c r="B451" s="6" t="s">
        <v>1072</v>
      </c>
      <c r="C451" s="11">
        <f>C452</f>
        <v>0</v>
      </c>
      <c r="D451" s="11">
        <f t="shared" ref="D451:E451" si="208">D452</f>
        <v>0</v>
      </c>
      <c r="E451" s="11">
        <f t="shared" si="208"/>
        <v>0</v>
      </c>
    </row>
    <row r="452" spans="1:5" s="22" customFormat="1" ht="31.5" hidden="1" x14ac:dyDescent="0.3">
      <c r="A452" s="20" t="s">
        <v>251</v>
      </c>
      <c r="B452" s="129" t="s">
        <v>1071</v>
      </c>
      <c r="C452" s="27">
        <v>0</v>
      </c>
      <c r="D452" s="27">
        <v>0</v>
      </c>
      <c r="E452" s="27">
        <v>0</v>
      </c>
    </row>
    <row r="453" spans="1:5" s="35" customFormat="1" ht="62.45" customHeight="1" x14ac:dyDescent="0.3">
      <c r="A453" s="10" t="s">
        <v>969</v>
      </c>
      <c r="B453" s="6" t="s">
        <v>970</v>
      </c>
      <c r="C453" s="11">
        <f>C454</f>
        <v>60000</v>
      </c>
      <c r="D453" s="11">
        <f t="shared" ref="D453:E453" si="209">D454</f>
        <v>32000</v>
      </c>
      <c r="E453" s="11">
        <f t="shared" si="209"/>
        <v>0</v>
      </c>
    </row>
    <row r="454" spans="1:5" s="22" customFormat="1" ht="31.15" hidden="1" customHeight="1" x14ac:dyDescent="0.3">
      <c r="A454" s="20" t="s">
        <v>249</v>
      </c>
      <c r="B454" s="21" t="s">
        <v>971</v>
      </c>
      <c r="C454" s="27">
        <v>60000</v>
      </c>
      <c r="D454" s="27">
        <v>32000</v>
      </c>
      <c r="E454" s="27">
        <v>0</v>
      </c>
    </row>
    <row r="455" spans="1:5" s="128" customFormat="1" ht="40.5" customHeight="1" x14ac:dyDescent="0.3">
      <c r="A455" s="67" t="s">
        <v>975</v>
      </c>
      <c r="B455" s="68" t="s">
        <v>976</v>
      </c>
      <c r="C455" s="122">
        <f>C456</f>
        <v>0</v>
      </c>
      <c r="D455" s="122">
        <f t="shared" ref="D455:E455" si="210">D456</f>
        <v>0</v>
      </c>
      <c r="E455" s="122">
        <f t="shared" si="210"/>
        <v>1524000</v>
      </c>
    </row>
    <row r="456" spans="1:5" s="35" customFormat="1" ht="116.45" customHeight="1" x14ac:dyDescent="0.3">
      <c r="A456" s="10" t="s">
        <v>972</v>
      </c>
      <c r="B456" s="6" t="s">
        <v>973</v>
      </c>
      <c r="C456" s="11">
        <f>C457</f>
        <v>0</v>
      </c>
      <c r="D456" s="11">
        <f t="shared" ref="D456:E456" si="211">D457</f>
        <v>0</v>
      </c>
      <c r="E456" s="11">
        <f t="shared" si="211"/>
        <v>1524000</v>
      </c>
    </row>
    <row r="457" spans="1:5" s="22" customFormat="1" ht="31.15" hidden="1" customHeight="1" x14ac:dyDescent="0.3">
      <c r="A457" s="20" t="s">
        <v>249</v>
      </c>
      <c r="B457" s="21" t="s">
        <v>974</v>
      </c>
      <c r="C457" s="27">
        <v>0</v>
      </c>
      <c r="D457" s="27">
        <v>0</v>
      </c>
      <c r="E457" s="27">
        <v>1524000</v>
      </c>
    </row>
    <row r="458" spans="1:5" s="35" customFormat="1" ht="41.45" customHeight="1" x14ac:dyDescent="0.3">
      <c r="A458" s="10" t="s">
        <v>977</v>
      </c>
      <c r="B458" s="6" t="s">
        <v>979</v>
      </c>
      <c r="C458" s="11">
        <f>C459</f>
        <v>141000</v>
      </c>
      <c r="D458" s="11">
        <f t="shared" ref="D458:E458" si="212">D459</f>
        <v>141000</v>
      </c>
      <c r="E458" s="11">
        <f t="shared" si="212"/>
        <v>141000</v>
      </c>
    </row>
    <row r="459" spans="1:5" s="35" customFormat="1" ht="39.6" customHeight="1" x14ac:dyDescent="0.3">
      <c r="A459" s="10" t="s">
        <v>978</v>
      </c>
      <c r="B459" s="6" t="s">
        <v>980</v>
      </c>
      <c r="C459" s="11">
        <f>C460</f>
        <v>141000</v>
      </c>
      <c r="D459" s="11">
        <f t="shared" ref="D459:E459" si="213">D460</f>
        <v>141000</v>
      </c>
      <c r="E459" s="11">
        <f t="shared" si="213"/>
        <v>141000</v>
      </c>
    </row>
    <row r="460" spans="1:5" s="22" customFormat="1" ht="31.15" hidden="1" customHeight="1" x14ac:dyDescent="0.3">
      <c r="A460" s="20" t="s">
        <v>154</v>
      </c>
      <c r="B460" s="129" t="s">
        <v>981</v>
      </c>
      <c r="C460" s="27">
        <v>141000</v>
      </c>
      <c r="D460" s="27">
        <v>141000</v>
      </c>
      <c r="E460" s="27">
        <v>141000</v>
      </c>
    </row>
    <row r="461" spans="1:5" ht="61.15" customHeight="1" x14ac:dyDescent="0.3">
      <c r="A461" s="10" t="s">
        <v>560</v>
      </c>
      <c r="B461" s="6" t="s">
        <v>561</v>
      </c>
      <c r="C461" s="11">
        <f>SUM(C462,C467)</f>
        <v>3472000</v>
      </c>
      <c r="D461" s="11">
        <f>SUM(D462,D467)</f>
        <v>1970000</v>
      </c>
      <c r="E461" s="11">
        <f>SUM(E462,E467)</f>
        <v>1429000</v>
      </c>
    </row>
    <row r="462" spans="1:5" ht="63.6" customHeight="1" x14ac:dyDescent="0.3">
      <c r="A462" s="10" t="s">
        <v>562</v>
      </c>
      <c r="B462" s="6" t="s">
        <v>563</v>
      </c>
      <c r="C462" s="11">
        <f>SUM(C463)</f>
        <v>3470000</v>
      </c>
      <c r="D462" s="11">
        <f t="shared" ref="D462:E462" si="214">SUM(D463)</f>
        <v>1970000</v>
      </c>
      <c r="E462" s="11">
        <f t="shared" si="214"/>
        <v>1429000</v>
      </c>
    </row>
    <row r="463" spans="1:5" ht="112.15" customHeight="1" x14ac:dyDescent="0.3">
      <c r="A463" s="10" t="s">
        <v>564</v>
      </c>
      <c r="B463" s="6" t="s">
        <v>565</v>
      </c>
      <c r="C463" s="11">
        <f>SUM(C464:C466)</f>
        <v>3470000</v>
      </c>
      <c r="D463" s="11">
        <f>SUM(D464:D466)</f>
        <v>1970000</v>
      </c>
      <c r="E463" s="11">
        <f>SUM(E464:E466)</f>
        <v>1429000</v>
      </c>
    </row>
    <row r="464" spans="1:5" s="22" customFormat="1" ht="31.5" hidden="1" x14ac:dyDescent="0.3">
      <c r="A464" s="20" t="s">
        <v>1068</v>
      </c>
      <c r="B464" s="21" t="s">
        <v>983</v>
      </c>
      <c r="C464" s="27">
        <v>470000</v>
      </c>
      <c r="D464" s="27">
        <v>470000</v>
      </c>
      <c r="E464" s="27">
        <v>429000</v>
      </c>
    </row>
    <row r="465" spans="1:5" s="22" customFormat="1" ht="31.5" hidden="1" x14ac:dyDescent="0.3">
      <c r="A465" s="20" t="s">
        <v>14</v>
      </c>
      <c r="B465" s="21" t="s">
        <v>566</v>
      </c>
      <c r="C465" s="27">
        <v>0</v>
      </c>
      <c r="D465" s="27">
        <v>0</v>
      </c>
      <c r="E465" s="27">
        <v>0</v>
      </c>
    </row>
    <row r="466" spans="1:5" s="22" customFormat="1" ht="31.5" hidden="1" x14ac:dyDescent="0.3">
      <c r="A466" s="20" t="s">
        <v>1204</v>
      </c>
      <c r="B466" s="21" t="s">
        <v>567</v>
      </c>
      <c r="C466" s="37">
        <v>3000000</v>
      </c>
      <c r="D466" s="37">
        <v>1500000</v>
      </c>
      <c r="E466" s="37">
        <v>1000000</v>
      </c>
    </row>
    <row r="467" spans="1:5" ht="63.6" customHeight="1" x14ac:dyDescent="0.3">
      <c r="A467" s="10" t="s">
        <v>568</v>
      </c>
      <c r="B467" s="6" t="s">
        <v>569</v>
      </c>
      <c r="C467" s="11">
        <f>C468</f>
        <v>2000</v>
      </c>
      <c r="D467" s="11">
        <f t="shared" ref="D467:E467" si="215">D468</f>
        <v>0</v>
      </c>
      <c r="E467" s="11">
        <f t="shared" si="215"/>
        <v>0</v>
      </c>
    </row>
    <row r="468" spans="1:5" ht="63.6" customHeight="1" x14ac:dyDescent="0.3">
      <c r="A468" s="10" t="s">
        <v>1220</v>
      </c>
      <c r="B468" s="6" t="s">
        <v>1218</v>
      </c>
      <c r="C468" s="11">
        <f>C469</f>
        <v>2000</v>
      </c>
      <c r="D468" s="11">
        <f t="shared" ref="D468:E468" si="216">D469</f>
        <v>0</v>
      </c>
      <c r="E468" s="11">
        <f t="shared" si="216"/>
        <v>0</v>
      </c>
    </row>
    <row r="469" spans="1:5" s="22" customFormat="1" ht="31.5" hidden="1" x14ac:dyDescent="0.3">
      <c r="A469" s="20" t="s">
        <v>14</v>
      </c>
      <c r="B469" s="21" t="s">
        <v>1219</v>
      </c>
      <c r="C469" s="37">
        <v>2000</v>
      </c>
      <c r="D469" s="37">
        <v>0</v>
      </c>
      <c r="E469" s="37">
        <v>0</v>
      </c>
    </row>
    <row r="470" spans="1:5" x14ac:dyDescent="0.3">
      <c r="A470" s="10" t="s">
        <v>570</v>
      </c>
      <c r="B470" s="6" t="s">
        <v>571</v>
      </c>
      <c r="C470" s="11">
        <f>SUM(C474+C471)</f>
        <v>2916000</v>
      </c>
      <c r="D470" s="11">
        <f t="shared" ref="D470:E470" si="217">SUM(D474+D471)</f>
        <v>2852000</v>
      </c>
      <c r="E470" s="11">
        <f t="shared" si="217"/>
        <v>3308000</v>
      </c>
    </row>
    <row r="471" spans="1:5" ht="78" customHeight="1" x14ac:dyDescent="0.3">
      <c r="A471" s="10" t="s">
        <v>864</v>
      </c>
      <c r="B471" s="6" t="s">
        <v>868</v>
      </c>
      <c r="C471" s="11">
        <f>SUM(C472:C473)</f>
        <v>2909000</v>
      </c>
      <c r="D471" s="11">
        <f t="shared" ref="D471:E471" si="218">SUM(D472:D473)</f>
        <v>2852000</v>
      </c>
      <c r="E471" s="11">
        <f t="shared" si="218"/>
        <v>3308000</v>
      </c>
    </row>
    <row r="472" spans="1:5" ht="31.5" hidden="1" x14ac:dyDescent="0.3">
      <c r="A472" s="20" t="s">
        <v>251</v>
      </c>
      <c r="B472" s="21" t="s">
        <v>865</v>
      </c>
      <c r="C472" s="29">
        <v>1513000</v>
      </c>
      <c r="D472" s="29">
        <v>1411000</v>
      </c>
      <c r="E472" s="29">
        <v>1647000</v>
      </c>
    </row>
    <row r="473" spans="1:5" ht="31.5" hidden="1" x14ac:dyDescent="0.3">
      <c r="A473" s="20" t="s">
        <v>253</v>
      </c>
      <c r="B473" s="21" t="s">
        <v>866</v>
      </c>
      <c r="C473" s="29">
        <v>1396000</v>
      </c>
      <c r="D473" s="29">
        <v>1441000</v>
      </c>
      <c r="E473" s="29">
        <v>1661000</v>
      </c>
    </row>
    <row r="474" spans="1:5" ht="26.45" customHeight="1" x14ac:dyDescent="0.3">
      <c r="A474" s="10" t="s">
        <v>572</v>
      </c>
      <c r="B474" s="6" t="s">
        <v>573</v>
      </c>
      <c r="C474" s="11">
        <f t="shared" ref="C474:E475" si="219">SUM(C475)</f>
        <v>7000</v>
      </c>
      <c r="D474" s="11">
        <f t="shared" si="219"/>
        <v>0</v>
      </c>
      <c r="E474" s="11">
        <f t="shared" si="219"/>
        <v>0</v>
      </c>
    </row>
    <row r="475" spans="1:5" ht="59.45" customHeight="1" x14ac:dyDescent="0.3">
      <c r="A475" s="10" t="s">
        <v>574</v>
      </c>
      <c r="B475" s="6" t="s">
        <v>575</v>
      </c>
      <c r="C475" s="11">
        <f t="shared" si="219"/>
        <v>7000</v>
      </c>
      <c r="D475" s="11">
        <f t="shared" si="219"/>
        <v>0</v>
      </c>
      <c r="E475" s="11">
        <f t="shared" si="219"/>
        <v>0</v>
      </c>
    </row>
    <row r="476" spans="1:5" s="22" customFormat="1" ht="31.5" hidden="1" x14ac:dyDescent="0.3">
      <c r="A476" s="20" t="s">
        <v>154</v>
      </c>
      <c r="B476" s="21" t="s">
        <v>984</v>
      </c>
      <c r="C476" s="37">
        <v>7000</v>
      </c>
      <c r="D476" s="37">
        <v>0</v>
      </c>
      <c r="E476" s="37">
        <v>0</v>
      </c>
    </row>
    <row r="477" spans="1:5" s="22" customFormat="1" ht="27" customHeight="1" x14ac:dyDescent="0.3">
      <c r="A477" s="10" t="s">
        <v>842</v>
      </c>
      <c r="B477" s="6" t="s">
        <v>845</v>
      </c>
      <c r="C477" s="39">
        <f>SUM(C478)</f>
        <v>6779122</v>
      </c>
      <c r="D477" s="39">
        <f t="shared" ref="D477:E477" si="220">SUM(D478)</f>
        <v>0</v>
      </c>
      <c r="E477" s="39">
        <f t="shared" si="220"/>
        <v>0</v>
      </c>
    </row>
    <row r="478" spans="1:5" s="22" customFormat="1" ht="20.25" customHeight="1" x14ac:dyDescent="0.3">
      <c r="A478" s="65" t="s">
        <v>843</v>
      </c>
      <c r="B478" s="6" t="s">
        <v>846</v>
      </c>
      <c r="C478" s="39">
        <f>SUM(C479)</f>
        <v>6779122</v>
      </c>
      <c r="D478" s="39">
        <f t="shared" ref="D478:E478" si="221">SUM(D479)</f>
        <v>0</v>
      </c>
      <c r="E478" s="39">
        <f t="shared" si="221"/>
        <v>0</v>
      </c>
    </row>
    <row r="479" spans="1:5" s="22" customFormat="1" ht="31.9" customHeight="1" x14ac:dyDescent="0.3">
      <c r="A479" s="10" t="s">
        <v>844</v>
      </c>
      <c r="B479" s="141" t="s">
        <v>847</v>
      </c>
      <c r="C479" s="39">
        <f>SUM(C480,C482,C484,C486,C488,C490,C492,C494,C496,C498,C500,C502,C504,C506,C508,C510,C512,C522,C524,C514,C516,C518,C520,C526,C528,C530,C532,C534,C536,C538)</f>
        <v>6779122</v>
      </c>
      <c r="D479" s="39">
        <f t="shared" ref="D479:E479" si="222">SUM(D480,D482,D484,D486,D488,D490,D492,D494,D496,D498,D500,D502,D504,D506,D508,D510,D512,D522,D524,D514,D516,D518,D520,D526,D528,D530,D532,D534,D536,D538)</f>
        <v>0</v>
      </c>
      <c r="E479" s="39">
        <f t="shared" si="222"/>
        <v>0</v>
      </c>
    </row>
    <row r="480" spans="1:5" s="22" customFormat="1" ht="45" customHeight="1" x14ac:dyDescent="0.3">
      <c r="A480" s="10" t="s">
        <v>1226</v>
      </c>
      <c r="B480" s="141" t="s">
        <v>1134</v>
      </c>
      <c r="C480" s="39">
        <f t="shared" ref="C480" si="223">SUM(C481)</f>
        <v>64000</v>
      </c>
      <c r="D480" s="39">
        <f t="shared" ref="D480" si="224">SUM(D481)</f>
        <v>0</v>
      </c>
      <c r="E480" s="39">
        <f t="shared" ref="E480" si="225">SUM(E481)</f>
        <v>0</v>
      </c>
    </row>
    <row r="481" spans="1:5" s="22" customFormat="1" ht="31.5" hidden="1" x14ac:dyDescent="0.3">
      <c r="A481" s="20" t="s">
        <v>181</v>
      </c>
      <c r="B481" s="21" t="s">
        <v>1133</v>
      </c>
      <c r="C481" s="37">
        <v>64000</v>
      </c>
      <c r="D481" s="37">
        <v>0</v>
      </c>
      <c r="E481" s="37">
        <v>0</v>
      </c>
    </row>
    <row r="482" spans="1:5" s="22" customFormat="1" ht="39" customHeight="1" x14ac:dyDescent="0.3">
      <c r="A482" s="66" t="s">
        <v>1227</v>
      </c>
      <c r="B482" s="141" t="s">
        <v>1135</v>
      </c>
      <c r="C482" s="39">
        <f t="shared" ref="C482" si="226">SUM(C483)</f>
        <v>180000</v>
      </c>
      <c r="D482" s="39">
        <f t="shared" ref="D482" si="227">SUM(D483)</f>
        <v>0</v>
      </c>
      <c r="E482" s="39">
        <f t="shared" ref="E482" si="228">SUM(E483)</f>
        <v>0</v>
      </c>
    </row>
    <row r="483" spans="1:5" s="22" customFormat="1" ht="31.5" hidden="1" x14ac:dyDescent="0.3">
      <c r="A483" s="20" t="s">
        <v>181</v>
      </c>
      <c r="B483" s="21" t="s">
        <v>1136</v>
      </c>
      <c r="C483" s="37">
        <v>180000</v>
      </c>
      <c r="D483" s="37">
        <v>0</v>
      </c>
      <c r="E483" s="37">
        <v>0</v>
      </c>
    </row>
    <row r="484" spans="1:5" s="22" customFormat="1" ht="46.5" customHeight="1" x14ac:dyDescent="0.3">
      <c r="A484" s="10" t="s">
        <v>1228</v>
      </c>
      <c r="B484" s="141" t="s">
        <v>1137</v>
      </c>
      <c r="C484" s="39">
        <f t="shared" ref="C484" si="229">SUM(C485)</f>
        <v>240000</v>
      </c>
      <c r="D484" s="39">
        <f t="shared" ref="D484" si="230">SUM(D485)</f>
        <v>0</v>
      </c>
      <c r="E484" s="39">
        <f t="shared" ref="E484" si="231">SUM(E485)</f>
        <v>0</v>
      </c>
    </row>
    <row r="485" spans="1:5" s="22" customFormat="1" ht="31.5" hidden="1" x14ac:dyDescent="0.3">
      <c r="A485" s="20" t="s">
        <v>181</v>
      </c>
      <c r="B485" s="21" t="s">
        <v>1140</v>
      </c>
      <c r="C485" s="37">
        <v>240000</v>
      </c>
      <c r="D485" s="37">
        <v>0</v>
      </c>
      <c r="E485" s="37">
        <v>0</v>
      </c>
    </row>
    <row r="486" spans="1:5" s="22" customFormat="1" ht="45" customHeight="1" x14ac:dyDescent="0.3">
      <c r="A486" s="10" t="s">
        <v>1229</v>
      </c>
      <c r="B486" s="141" t="s">
        <v>1138</v>
      </c>
      <c r="C486" s="39">
        <f t="shared" ref="C486" si="232">SUM(C487)</f>
        <v>200000</v>
      </c>
      <c r="D486" s="39">
        <f t="shared" ref="D486" si="233">SUM(D487)</f>
        <v>0</v>
      </c>
      <c r="E486" s="39">
        <f t="shared" ref="E486" si="234">SUM(E487)</f>
        <v>0</v>
      </c>
    </row>
    <row r="487" spans="1:5" s="22" customFormat="1" ht="31.5" hidden="1" x14ac:dyDescent="0.3">
      <c r="A487" s="20" t="s">
        <v>181</v>
      </c>
      <c r="B487" s="21" t="s">
        <v>1139</v>
      </c>
      <c r="C487" s="37">
        <v>200000</v>
      </c>
      <c r="D487" s="37">
        <v>0</v>
      </c>
      <c r="E487" s="37">
        <v>0</v>
      </c>
    </row>
    <row r="488" spans="1:5" s="22" customFormat="1" ht="42" customHeight="1" x14ac:dyDescent="0.3">
      <c r="A488" s="10" t="s">
        <v>1141</v>
      </c>
      <c r="B488" s="141" t="s">
        <v>1142</v>
      </c>
      <c r="C488" s="39">
        <f t="shared" ref="C488" si="235">SUM(C489)</f>
        <v>109813</v>
      </c>
      <c r="D488" s="39">
        <f t="shared" ref="D488" si="236">SUM(D489)</f>
        <v>0</v>
      </c>
      <c r="E488" s="39">
        <f t="shared" ref="E488" si="237">SUM(E489)</f>
        <v>0</v>
      </c>
    </row>
    <row r="489" spans="1:5" s="22" customFormat="1" ht="31.5" hidden="1" x14ac:dyDescent="0.3">
      <c r="A489" s="48" t="s">
        <v>181</v>
      </c>
      <c r="B489" s="46" t="s">
        <v>1143</v>
      </c>
      <c r="C489" s="52">
        <v>109813</v>
      </c>
      <c r="D489" s="37">
        <f>D490</f>
        <v>0</v>
      </c>
      <c r="E489" s="37">
        <f>E490</f>
        <v>0</v>
      </c>
    </row>
    <row r="490" spans="1:5" s="22" customFormat="1" ht="41.25" customHeight="1" x14ac:dyDescent="0.3">
      <c r="A490" s="10" t="s">
        <v>1144</v>
      </c>
      <c r="B490" s="141" t="s">
        <v>1145</v>
      </c>
      <c r="C490" s="39">
        <f t="shared" ref="C490" si="238">SUM(C491)</f>
        <v>200000</v>
      </c>
      <c r="D490" s="39">
        <f t="shared" ref="D490" si="239">SUM(D491)</f>
        <v>0</v>
      </c>
      <c r="E490" s="39">
        <f t="shared" ref="E490" si="240">SUM(E491)</f>
        <v>0</v>
      </c>
    </row>
    <row r="491" spans="1:5" s="22" customFormat="1" ht="31.15" hidden="1" customHeight="1" x14ac:dyDescent="0.3">
      <c r="A491" s="48" t="s">
        <v>181</v>
      </c>
      <c r="B491" s="46" t="s">
        <v>1146</v>
      </c>
      <c r="C491" s="52">
        <v>200000</v>
      </c>
      <c r="D491" s="37">
        <v>0</v>
      </c>
      <c r="E491" s="37">
        <v>0</v>
      </c>
    </row>
    <row r="492" spans="1:5" s="22" customFormat="1" ht="39.6" customHeight="1" x14ac:dyDescent="0.3">
      <c r="A492" s="66" t="s">
        <v>1147</v>
      </c>
      <c r="B492" s="141" t="s">
        <v>1148</v>
      </c>
      <c r="C492" s="39">
        <f t="shared" ref="C492" si="241">SUM(C493)</f>
        <v>300000</v>
      </c>
      <c r="D492" s="39">
        <f t="shared" ref="D492" si="242">SUM(D493)</f>
        <v>0</v>
      </c>
      <c r="E492" s="39">
        <f t="shared" ref="E492" si="243">SUM(E493)</f>
        <v>0</v>
      </c>
    </row>
    <row r="493" spans="1:5" s="22" customFormat="1" ht="31.5" hidden="1" x14ac:dyDescent="0.3">
      <c r="A493" s="48" t="s">
        <v>181</v>
      </c>
      <c r="B493" s="46" t="s">
        <v>1149</v>
      </c>
      <c r="C493" s="52">
        <v>300000</v>
      </c>
      <c r="D493" s="37">
        <v>0</v>
      </c>
      <c r="E493" s="37">
        <v>0</v>
      </c>
    </row>
    <row r="494" spans="1:5" s="22" customFormat="1" ht="46.5" customHeight="1" x14ac:dyDescent="0.3">
      <c r="A494" s="10" t="s">
        <v>1230</v>
      </c>
      <c r="B494" s="141" t="s">
        <v>1150</v>
      </c>
      <c r="C494" s="39">
        <f t="shared" ref="C494" si="244">SUM(C495)</f>
        <v>300000</v>
      </c>
      <c r="D494" s="39">
        <f t="shared" ref="D494" si="245">SUM(D495)</f>
        <v>0</v>
      </c>
      <c r="E494" s="39">
        <f t="shared" ref="E494" si="246">SUM(E495)</f>
        <v>0</v>
      </c>
    </row>
    <row r="495" spans="1:5" s="22" customFormat="1" ht="31.5" hidden="1" x14ac:dyDescent="0.3">
      <c r="A495" s="48" t="s">
        <v>181</v>
      </c>
      <c r="B495" s="46" t="s">
        <v>1151</v>
      </c>
      <c r="C495" s="52">
        <v>300000</v>
      </c>
      <c r="D495" s="37">
        <v>0</v>
      </c>
      <c r="E495" s="37">
        <v>0</v>
      </c>
    </row>
    <row r="496" spans="1:5" s="128" customFormat="1" ht="48" customHeight="1" x14ac:dyDescent="0.3">
      <c r="A496" s="67" t="s">
        <v>1231</v>
      </c>
      <c r="B496" s="68" t="s">
        <v>1152</v>
      </c>
      <c r="C496" s="69">
        <f>C497</f>
        <v>158543</v>
      </c>
      <c r="D496" s="69">
        <f t="shared" ref="D496:E496" si="247">D497</f>
        <v>0</v>
      </c>
      <c r="E496" s="69">
        <f t="shared" si="247"/>
        <v>0</v>
      </c>
    </row>
    <row r="497" spans="1:5" s="22" customFormat="1" ht="31.5" hidden="1" x14ac:dyDescent="0.3">
      <c r="A497" s="48" t="s">
        <v>181</v>
      </c>
      <c r="B497" s="46" t="s">
        <v>1153</v>
      </c>
      <c r="C497" s="52">
        <v>158543</v>
      </c>
      <c r="D497" s="37">
        <v>0</v>
      </c>
      <c r="E497" s="37">
        <v>0</v>
      </c>
    </row>
    <row r="498" spans="1:5" s="128" customFormat="1" ht="48.75" customHeight="1" x14ac:dyDescent="0.3">
      <c r="A498" s="67" t="s">
        <v>1232</v>
      </c>
      <c r="B498" s="68" t="s">
        <v>1154</v>
      </c>
      <c r="C498" s="69">
        <f>C499</f>
        <v>160000</v>
      </c>
      <c r="D498" s="69">
        <f t="shared" ref="D498:E498" si="248">D499</f>
        <v>0</v>
      </c>
      <c r="E498" s="69">
        <f t="shared" si="248"/>
        <v>0</v>
      </c>
    </row>
    <row r="499" spans="1:5" s="22" customFormat="1" ht="31.5" hidden="1" x14ac:dyDescent="0.3">
      <c r="A499" s="48" t="s">
        <v>181</v>
      </c>
      <c r="B499" s="46" t="s">
        <v>1155</v>
      </c>
      <c r="C499" s="52">
        <v>160000</v>
      </c>
      <c r="D499" s="37">
        <v>0</v>
      </c>
      <c r="E499" s="37">
        <v>0</v>
      </c>
    </row>
    <row r="500" spans="1:5" s="128" customFormat="1" ht="42.75" customHeight="1" x14ac:dyDescent="0.3">
      <c r="A500" s="67" t="s">
        <v>1233</v>
      </c>
      <c r="B500" s="68" t="s">
        <v>1156</v>
      </c>
      <c r="C500" s="69">
        <f>C501</f>
        <v>60000</v>
      </c>
      <c r="D500" s="69">
        <f t="shared" ref="D500:E500" si="249">D501</f>
        <v>0</v>
      </c>
      <c r="E500" s="69">
        <f t="shared" si="249"/>
        <v>0</v>
      </c>
    </row>
    <row r="501" spans="1:5" s="38" customFormat="1" ht="31.5" hidden="1" x14ac:dyDescent="0.3">
      <c r="A501" s="48" t="s">
        <v>181</v>
      </c>
      <c r="B501" s="130" t="s">
        <v>1157</v>
      </c>
      <c r="C501" s="52">
        <v>60000</v>
      </c>
      <c r="D501" s="52">
        <v>0</v>
      </c>
      <c r="E501" s="52">
        <v>0</v>
      </c>
    </row>
    <row r="502" spans="1:5" s="128" customFormat="1" ht="42.75" customHeight="1" x14ac:dyDescent="0.3">
      <c r="A502" s="67" t="s">
        <v>1234</v>
      </c>
      <c r="B502" s="68" t="s">
        <v>1158</v>
      </c>
      <c r="C502" s="69">
        <f>C503</f>
        <v>250000</v>
      </c>
      <c r="D502" s="69">
        <f t="shared" ref="D502:E502" si="250">D503</f>
        <v>0</v>
      </c>
      <c r="E502" s="69">
        <f t="shared" si="250"/>
        <v>0</v>
      </c>
    </row>
    <row r="503" spans="1:5" s="38" customFormat="1" ht="31.5" hidden="1" x14ac:dyDescent="0.3">
      <c r="A503" s="48" t="s">
        <v>181</v>
      </c>
      <c r="B503" s="130" t="s">
        <v>1159</v>
      </c>
      <c r="C503" s="52">
        <v>250000</v>
      </c>
      <c r="D503" s="52">
        <v>0</v>
      </c>
      <c r="E503" s="52">
        <v>0</v>
      </c>
    </row>
    <row r="504" spans="1:5" s="128" customFormat="1" ht="41.25" customHeight="1" x14ac:dyDescent="0.3">
      <c r="A504" s="67" t="s">
        <v>1235</v>
      </c>
      <c r="B504" s="68" t="s">
        <v>1160</v>
      </c>
      <c r="C504" s="69">
        <f>C505</f>
        <v>200000</v>
      </c>
      <c r="D504" s="69">
        <f t="shared" ref="D504:E504" si="251">D505</f>
        <v>0</v>
      </c>
      <c r="E504" s="69">
        <f t="shared" si="251"/>
        <v>0</v>
      </c>
    </row>
    <row r="505" spans="1:5" s="38" customFormat="1" ht="31.5" hidden="1" x14ac:dyDescent="0.3">
      <c r="A505" s="48" t="s">
        <v>181</v>
      </c>
      <c r="B505" s="130" t="s">
        <v>1161</v>
      </c>
      <c r="C505" s="52">
        <v>200000</v>
      </c>
      <c r="D505" s="52">
        <v>0</v>
      </c>
      <c r="E505" s="52">
        <v>0</v>
      </c>
    </row>
    <row r="506" spans="1:5" s="128" customFormat="1" ht="41.25" customHeight="1" x14ac:dyDescent="0.3">
      <c r="A506" s="67" t="s">
        <v>1236</v>
      </c>
      <c r="B506" s="68" t="s">
        <v>1162</v>
      </c>
      <c r="C506" s="69">
        <f>C507</f>
        <v>200000</v>
      </c>
      <c r="D506" s="69">
        <f t="shared" ref="D506:E506" si="252">D507</f>
        <v>0</v>
      </c>
      <c r="E506" s="69">
        <f t="shared" si="252"/>
        <v>0</v>
      </c>
    </row>
    <row r="507" spans="1:5" s="38" customFormat="1" ht="31.5" hidden="1" x14ac:dyDescent="0.3">
      <c r="A507" s="48" t="s">
        <v>181</v>
      </c>
      <c r="B507" s="130" t="s">
        <v>1163</v>
      </c>
      <c r="C507" s="52">
        <v>200000</v>
      </c>
      <c r="D507" s="52">
        <v>0</v>
      </c>
      <c r="E507" s="52">
        <v>0</v>
      </c>
    </row>
    <row r="508" spans="1:5" s="128" customFormat="1" ht="38.25" customHeight="1" x14ac:dyDescent="0.3">
      <c r="A508" s="67" t="s">
        <v>1237</v>
      </c>
      <c r="B508" s="68" t="s">
        <v>1165</v>
      </c>
      <c r="C508" s="69">
        <f>C509</f>
        <v>200000</v>
      </c>
      <c r="D508" s="69">
        <f t="shared" ref="D508:E508" si="253">D509</f>
        <v>0</v>
      </c>
      <c r="E508" s="69">
        <f t="shared" si="253"/>
        <v>0</v>
      </c>
    </row>
    <row r="509" spans="1:5" s="38" customFormat="1" ht="31.5" hidden="1" x14ac:dyDescent="0.3">
      <c r="A509" s="48" t="s">
        <v>181</v>
      </c>
      <c r="B509" s="130" t="s">
        <v>1164</v>
      </c>
      <c r="C509" s="52">
        <v>200000</v>
      </c>
      <c r="D509" s="52">
        <v>0</v>
      </c>
      <c r="E509" s="52">
        <v>0</v>
      </c>
    </row>
    <row r="510" spans="1:5" s="128" customFormat="1" ht="41.25" customHeight="1" x14ac:dyDescent="0.3">
      <c r="A510" s="67" t="s">
        <v>1238</v>
      </c>
      <c r="B510" s="68" t="s">
        <v>1166</v>
      </c>
      <c r="C510" s="69">
        <f>C511</f>
        <v>200000</v>
      </c>
      <c r="D510" s="69">
        <f t="shared" ref="D510:E510" si="254">D511</f>
        <v>0</v>
      </c>
      <c r="E510" s="69">
        <f t="shared" si="254"/>
        <v>0</v>
      </c>
    </row>
    <row r="511" spans="1:5" s="38" customFormat="1" ht="31.5" hidden="1" x14ac:dyDescent="0.3">
      <c r="A511" s="48" t="s">
        <v>181</v>
      </c>
      <c r="B511" s="130" t="s">
        <v>1167</v>
      </c>
      <c r="C511" s="52">
        <v>200000</v>
      </c>
      <c r="D511" s="52">
        <v>0</v>
      </c>
      <c r="E511" s="52">
        <v>0</v>
      </c>
    </row>
    <row r="512" spans="1:5" s="128" customFormat="1" ht="42.75" customHeight="1" x14ac:dyDescent="0.3">
      <c r="A512" s="67" t="s">
        <v>1168</v>
      </c>
      <c r="B512" s="68" t="s">
        <v>1169</v>
      </c>
      <c r="C512" s="69">
        <f>C513</f>
        <v>250000</v>
      </c>
      <c r="D512" s="69">
        <f t="shared" ref="D512:E512" si="255">D513</f>
        <v>0</v>
      </c>
      <c r="E512" s="69">
        <f t="shared" si="255"/>
        <v>0</v>
      </c>
    </row>
    <row r="513" spans="1:5" s="38" customFormat="1" ht="31.5" hidden="1" x14ac:dyDescent="0.3">
      <c r="A513" s="48" t="s">
        <v>181</v>
      </c>
      <c r="B513" s="130" t="s">
        <v>1170</v>
      </c>
      <c r="C513" s="52">
        <v>250000</v>
      </c>
      <c r="D513" s="52">
        <v>0</v>
      </c>
      <c r="E513" s="52">
        <v>0</v>
      </c>
    </row>
    <row r="514" spans="1:5" s="128" customFormat="1" ht="39.75" customHeight="1" x14ac:dyDescent="0.3">
      <c r="A514" s="67" t="s">
        <v>1171</v>
      </c>
      <c r="B514" s="68" t="s">
        <v>1172</v>
      </c>
      <c r="C514" s="69">
        <f>C515</f>
        <v>250000</v>
      </c>
      <c r="D514" s="69">
        <f t="shared" ref="D514:E514" si="256">D515</f>
        <v>0</v>
      </c>
      <c r="E514" s="69">
        <f t="shared" si="256"/>
        <v>0</v>
      </c>
    </row>
    <row r="515" spans="1:5" s="38" customFormat="1" ht="31.5" hidden="1" x14ac:dyDescent="0.3">
      <c r="A515" s="48" t="s">
        <v>181</v>
      </c>
      <c r="B515" s="130" t="s">
        <v>1173</v>
      </c>
      <c r="C515" s="52">
        <v>250000</v>
      </c>
      <c r="D515" s="52">
        <v>0</v>
      </c>
      <c r="E515" s="52">
        <v>0</v>
      </c>
    </row>
    <row r="516" spans="1:5" s="128" customFormat="1" ht="37.5" x14ac:dyDescent="0.3">
      <c r="A516" s="67" t="s">
        <v>1176</v>
      </c>
      <c r="B516" s="68" t="s">
        <v>1174</v>
      </c>
      <c r="C516" s="69">
        <f>C517</f>
        <v>250000</v>
      </c>
      <c r="D516" s="69">
        <f t="shared" ref="D516:E516" si="257">D517</f>
        <v>0</v>
      </c>
      <c r="E516" s="69">
        <f t="shared" si="257"/>
        <v>0</v>
      </c>
    </row>
    <row r="517" spans="1:5" s="38" customFormat="1" ht="31.5" hidden="1" x14ac:dyDescent="0.3">
      <c r="A517" s="48" t="s">
        <v>181</v>
      </c>
      <c r="B517" s="130" t="s">
        <v>1175</v>
      </c>
      <c r="C517" s="52">
        <v>250000</v>
      </c>
      <c r="D517" s="52">
        <v>0</v>
      </c>
      <c r="E517" s="52">
        <v>0</v>
      </c>
    </row>
    <row r="518" spans="1:5" s="128" customFormat="1" ht="37.5" x14ac:dyDescent="0.3">
      <c r="A518" s="67" t="s">
        <v>1242</v>
      </c>
      <c r="B518" s="68" t="s">
        <v>1177</v>
      </c>
      <c r="C518" s="69">
        <f>C519</f>
        <v>250000</v>
      </c>
      <c r="D518" s="69">
        <f t="shared" ref="D518:E518" si="258">D519</f>
        <v>0</v>
      </c>
      <c r="E518" s="69">
        <f t="shared" si="258"/>
        <v>0</v>
      </c>
    </row>
    <row r="519" spans="1:5" s="38" customFormat="1" ht="31.5" hidden="1" x14ac:dyDescent="0.3">
      <c r="A519" s="48" t="s">
        <v>181</v>
      </c>
      <c r="B519" s="130" t="s">
        <v>1178</v>
      </c>
      <c r="C519" s="52">
        <v>250000</v>
      </c>
      <c r="D519" s="52">
        <v>0</v>
      </c>
      <c r="E519" s="52">
        <v>0</v>
      </c>
    </row>
    <row r="520" spans="1:5" s="128" customFormat="1" ht="46.5" customHeight="1" x14ac:dyDescent="0.3">
      <c r="A520" s="67" t="s">
        <v>1239</v>
      </c>
      <c r="B520" s="68" t="s">
        <v>1179</v>
      </c>
      <c r="C520" s="69">
        <f>C521</f>
        <v>250000</v>
      </c>
      <c r="D520" s="69">
        <f t="shared" ref="D520:E520" si="259">D521</f>
        <v>0</v>
      </c>
      <c r="E520" s="69">
        <f t="shared" si="259"/>
        <v>0</v>
      </c>
    </row>
    <row r="521" spans="1:5" s="38" customFormat="1" ht="31.5" hidden="1" x14ac:dyDescent="0.3">
      <c r="A521" s="48" t="s">
        <v>181</v>
      </c>
      <c r="B521" s="130" t="s">
        <v>1180</v>
      </c>
      <c r="C521" s="52">
        <v>250000</v>
      </c>
      <c r="D521" s="52">
        <v>0</v>
      </c>
      <c r="E521" s="52">
        <v>0</v>
      </c>
    </row>
    <row r="522" spans="1:5" s="128" customFormat="1" ht="42.6" customHeight="1" x14ac:dyDescent="0.3">
      <c r="A522" s="67" t="s">
        <v>1181</v>
      </c>
      <c r="B522" s="68" t="s">
        <v>1182</v>
      </c>
      <c r="C522" s="69">
        <f>C523</f>
        <v>246966</v>
      </c>
      <c r="D522" s="69">
        <f t="shared" ref="D522:E522" si="260">D523</f>
        <v>0</v>
      </c>
      <c r="E522" s="69">
        <f t="shared" si="260"/>
        <v>0</v>
      </c>
    </row>
    <row r="523" spans="1:5" s="38" customFormat="1" ht="31.5" hidden="1" x14ac:dyDescent="0.3">
      <c r="A523" s="48" t="s">
        <v>181</v>
      </c>
      <c r="B523" s="130" t="s">
        <v>1183</v>
      </c>
      <c r="C523" s="52">
        <v>246966</v>
      </c>
      <c r="D523" s="52">
        <v>0</v>
      </c>
      <c r="E523" s="52">
        <v>0</v>
      </c>
    </row>
    <row r="524" spans="1:5" s="128" customFormat="1" ht="45.6" customHeight="1" x14ac:dyDescent="0.3">
      <c r="A524" s="67" t="s">
        <v>1240</v>
      </c>
      <c r="B524" s="68" t="s">
        <v>1184</v>
      </c>
      <c r="C524" s="69">
        <f>C525</f>
        <v>160000</v>
      </c>
      <c r="D524" s="69">
        <f t="shared" ref="D524:E524" si="261">D525</f>
        <v>0</v>
      </c>
      <c r="E524" s="69">
        <f t="shared" si="261"/>
        <v>0</v>
      </c>
    </row>
    <row r="525" spans="1:5" s="38" customFormat="1" ht="31.5" hidden="1" x14ac:dyDescent="0.3">
      <c r="A525" s="48" t="s">
        <v>181</v>
      </c>
      <c r="B525" s="130" t="s">
        <v>1185</v>
      </c>
      <c r="C525" s="52">
        <v>160000</v>
      </c>
      <c r="D525" s="52">
        <v>0</v>
      </c>
      <c r="E525" s="52">
        <v>0</v>
      </c>
    </row>
    <row r="526" spans="1:5" s="128" customFormat="1" ht="47.45" customHeight="1" x14ac:dyDescent="0.3">
      <c r="A526" s="67" t="s">
        <v>1241</v>
      </c>
      <c r="B526" s="68" t="s">
        <v>1186</v>
      </c>
      <c r="C526" s="69">
        <f>C527</f>
        <v>50000</v>
      </c>
      <c r="D526" s="69">
        <f t="shared" ref="D526:E526" si="262">D527</f>
        <v>0</v>
      </c>
      <c r="E526" s="69">
        <f t="shared" si="262"/>
        <v>0</v>
      </c>
    </row>
    <row r="527" spans="1:5" s="38" customFormat="1" ht="31.5" hidden="1" x14ac:dyDescent="0.3">
      <c r="A527" s="48" t="s">
        <v>181</v>
      </c>
      <c r="B527" s="130" t="s">
        <v>1187</v>
      </c>
      <c r="C527" s="52">
        <v>50000</v>
      </c>
      <c r="D527" s="52">
        <v>0</v>
      </c>
      <c r="E527" s="52">
        <v>0</v>
      </c>
    </row>
    <row r="528" spans="1:5" s="128" customFormat="1" ht="43.15" customHeight="1" x14ac:dyDescent="0.3">
      <c r="A528" s="67" t="s">
        <v>1205</v>
      </c>
      <c r="B528" s="68" t="s">
        <v>1188</v>
      </c>
      <c r="C528" s="69">
        <f>C529</f>
        <v>240000</v>
      </c>
      <c r="D528" s="69">
        <f t="shared" ref="D528:E528" si="263">D529</f>
        <v>0</v>
      </c>
      <c r="E528" s="69">
        <f t="shared" si="263"/>
        <v>0</v>
      </c>
    </row>
    <row r="529" spans="1:5" s="38" customFormat="1" ht="31.15" hidden="1" customHeight="1" x14ac:dyDescent="0.3">
      <c r="A529" s="48" t="s">
        <v>154</v>
      </c>
      <c r="B529" s="130" t="s">
        <v>1189</v>
      </c>
      <c r="C529" s="52">
        <v>240000</v>
      </c>
      <c r="D529" s="52">
        <v>0</v>
      </c>
      <c r="E529" s="52">
        <v>0</v>
      </c>
    </row>
    <row r="530" spans="1:5" s="128" customFormat="1" ht="47.45" customHeight="1" x14ac:dyDescent="0.3">
      <c r="A530" s="67" t="s">
        <v>1190</v>
      </c>
      <c r="B530" s="68" t="s">
        <v>1191</v>
      </c>
      <c r="C530" s="69">
        <f>C531</f>
        <v>96000</v>
      </c>
      <c r="D530" s="69">
        <f t="shared" ref="D530:E530" si="264">D531</f>
        <v>0</v>
      </c>
      <c r="E530" s="69">
        <f t="shared" si="264"/>
        <v>0</v>
      </c>
    </row>
    <row r="531" spans="1:5" s="38" customFormat="1" ht="31.5" hidden="1" x14ac:dyDescent="0.3">
      <c r="A531" s="48" t="s">
        <v>154</v>
      </c>
      <c r="B531" s="130" t="s">
        <v>1192</v>
      </c>
      <c r="C531" s="52">
        <v>96000</v>
      </c>
      <c r="D531" s="52">
        <v>0</v>
      </c>
      <c r="E531" s="52">
        <v>0</v>
      </c>
    </row>
    <row r="532" spans="1:5" s="128" customFormat="1" ht="37.5" x14ac:dyDescent="0.3">
      <c r="A532" s="67" t="s">
        <v>1194</v>
      </c>
      <c r="B532" s="68" t="s">
        <v>1193</v>
      </c>
      <c r="C532" s="69">
        <f>C533</f>
        <v>1000000</v>
      </c>
      <c r="D532" s="69">
        <f t="shared" ref="D532:E532" si="265">D533</f>
        <v>0</v>
      </c>
      <c r="E532" s="69">
        <f t="shared" si="265"/>
        <v>0</v>
      </c>
    </row>
    <row r="533" spans="1:5" s="38" customFormat="1" ht="31.5" hidden="1" x14ac:dyDescent="0.3">
      <c r="A533" s="48" t="s">
        <v>154</v>
      </c>
      <c r="B533" s="130" t="s">
        <v>1195</v>
      </c>
      <c r="C533" s="52">
        <v>1000000</v>
      </c>
      <c r="D533" s="52">
        <v>0</v>
      </c>
      <c r="E533" s="52">
        <v>0</v>
      </c>
    </row>
    <row r="534" spans="1:5" s="128" customFormat="1" ht="45" customHeight="1" x14ac:dyDescent="0.3">
      <c r="A534" s="67" t="s">
        <v>1196</v>
      </c>
      <c r="B534" s="68" t="s">
        <v>1198</v>
      </c>
      <c r="C534" s="69">
        <f>C535</f>
        <v>240000</v>
      </c>
      <c r="D534" s="69">
        <f t="shared" ref="D534:E534" si="266">D535</f>
        <v>0</v>
      </c>
      <c r="E534" s="69">
        <f t="shared" si="266"/>
        <v>0</v>
      </c>
    </row>
    <row r="535" spans="1:5" s="38" customFormat="1" ht="31.5" hidden="1" x14ac:dyDescent="0.3">
      <c r="A535" s="48" t="s">
        <v>154</v>
      </c>
      <c r="B535" s="130" t="s">
        <v>1197</v>
      </c>
      <c r="C535" s="52">
        <v>240000</v>
      </c>
      <c r="D535" s="52">
        <v>0</v>
      </c>
      <c r="E535" s="52">
        <v>0</v>
      </c>
    </row>
    <row r="536" spans="1:5" s="128" customFormat="1" ht="37.5" x14ac:dyDescent="0.3">
      <c r="A536" s="67" t="s">
        <v>1243</v>
      </c>
      <c r="B536" s="68" t="s">
        <v>1248</v>
      </c>
      <c r="C536" s="69">
        <f>C537</f>
        <v>161800</v>
      </c>
      <c r="D536" s="69">
        <f t="shared" ref="D536:E536" si="267">D537</f>
        <v>0</v>
      </c>
      <c r="E536" s="69">
        <f t="shared" si="267"/>
        <v>0</v>
      </c>
    </row>
    <row r="537" spans="1:5" s="38" customFormat="1" ht="31.5" hidden="1" x14ac:dyDescent="0.3">
      <c r="A537" s="48" t="s">
        <v>249</v>
      </c>
      <c r="B537" s="130" t="s">
        <v>1245</v>
      </c>
      <c r="C537" s="52">
        <v>161800</v>
      </c>
      <c r="D537" s="52">
        <v>0</v>
      </c>
      <c r="E537" s="52">
        <v>0</v>
      </c>
    </row>
    <row r="538" spans="1:5" s="128" customFormat="1" ht="37.5" x14ac:dyDescent="0.3">
      <c r="A538" s="67" t="s">
        <v>1244</v>
      </c>
      <c r="B538" s="68" t="s">
        <v>1247</v>
      </c>
      <c r="C538" s="69">
        <f>C539</f>
        <v>312000</v>
      </c>
      <c r="D538" s="69">
        <f t="shared" ref="D538:E538" si="268">D539</f>
        <v>0</v>
      </c>
      <c r="E538" s="69">
        <f t="shared" si="268"/>
        <v>0</v>
      </c>
    </row>
    <row r="539" spans="1:5" s="38" customFormat="1" ht="31.5" hidden="1" x14ac:dyDescent="0.3">
      <c r="A539" s="48" t="s">
        <v>249</v>
      </c>
      <c r="B539" s="130" t="s">
        <v>1246</v>
      </c>
      <c r="C539" s="52">
        <v>312000</v>
      </c>
      <c r="D539" s="52">
        <v>0</v>
      </c>
      <c r="E539" s="52">
        <v>0</v>
      </c>
    </row>
    <row r="540" spans="1:5" s="41" customFormat="1" ht="28.9" customHeight="1" x14ac:dyDescent="0.3">
      <c r="A540" s="10" t="s">
        <v>576</v>
      </c>
      <c r="B540" s="6" t="s">
        <v>577</v>
      </c>
      <c r="C540" s="11">
        <f>SUM(C541,C748,C754)</f>
        <v>16974498200</v>
      </c>
      <c r="D540" s="11">
        <f>SUM(D541,D748,D754)</f>
        <v>11872631500</v>
      </c>
      <c r="E540" s="11">
        <f>SUM(E541,E748,E754)</f>
        <v>9171629000</v>
      </c>
    </row>
    <row r="541" spans="1:5" s="41" customFormat="1" ht="43.9" customHeight="1" x14ac:dyDescent="0.3">
      <c r="A541" s="10" t="s">
        <v>578</v>
      </c>
      <c r="B541" s="6" t="s">
        <v>579</v>
      </c>
      <c r="C541" s="11">
        <f>SUM(C542,C560,C691,C732)</f>
        <v>16974194200</v>
      </c>
      <c r="D541" s="11">
        <f>SUM(D542,D560,D691,D732)</f>
        <v>11872350500</v>
      </c>
      <c r="E541" s="11">
        <f>SUM(E542,E560,E691,E732)</f>
        <v>9171338000</v>
      </c>
    </row>
    <row r="542" spans="1:5" s="41" customFormat="1" ht="23.25" customHeight="1" x14ac:dyDescent="0.3">
      <c r="A542" s="43" t="s">
        <v>580</v>
      </c>
      <c r="B542" s="44" t="s">
        <v>581</v>
      </c>
      <c r="C542" s="11">
        <f>SUM(C543,C548,C557)</f>
        <v>1074292000</v>
      </c>
      <c r="D542" s="11">
        <f>SUM(D543,D548,D557)</f>
        <v>500000</v>
      </c>
      <c r="E542" s="11">
        <f>SUM(E543,E548,E557)</f>
        <v>500000</v>
      </c>
    </row>
    <row r="543" spans="1:5" s="41" customFormat="1" x14ac:dyDescent="0.3">
      <c r="A543" s="43" t="s">
        <v>582</v>
      </c>
      <c r="B543" s="44" t="s">
        <v>583</v>
      </c>
      <c r="C543" s="11">
        <f t="shared" ref="C543:E543" si="269">SUM(C544)</f>
        <v>426487000</v>
      </c>
      <c r="D543" s="11">
        <f t="shared" si="269"/>
        <v>0</v>
      </c>
      <c r="E543" s="11">
        <f t="shared" si="269"/>
        <v>0</v>
      </c>
    </row>
    <row r="544" spans="1:5" s="41" customFormat="1" ht="43.9" customHeight="1" x14ac:dyDescent="0.3">
      <c r="A544" s="10" t="s">
        <v>584</v>
      </c>
      <c r="B544" s="6" t="s">
        <v>585</v>
      </c>
      <c r="C544" s="11">
        <f>SUM(C545:C547)</f>
        <v>426487000</v>
      </c>
      <c r="D544" s="11">
        <f>SUM(D545:D547)</f>
        <v>0</v>
      </c>
      <c r="E544" s="11">
        <f>SUM(E545:E547)</f>
        <v>0</v>
      </c>
    </row>
    <row r="545" spans="1:6" s="38" customFormat="1" ht="54" hidden="1" customHeight="1" x14ac:dyDescent="0.3">
      <c r="A545" s="45" t="s">
        <v>835</v>
      </c>
      <c r="B545" s="46" t="s">
        <v>586</v>
      </c>
      <c r="C545" s="47">
        <v>426487000</v>
      </c>
      <c r="D545" s="47">
        <v>0</v>
      </c>
      <c r="E545" s="47">
        <v>0</v>
      </c>
    </row>
    <row r="546" spans="1:6" s="38" customFormat="1" ht="36" hidden="1" customHeight="1" x14ac:dyDescent="0.3">
      <c r="A546" s="48" t="s">
        <v>587</v>
      </c>
      <c r="B546" s="46" t="s">
        <v>586</v>
      </c>
      <c r="C546" s="47">
        <v>0</v>
      </c>
      <c r="D546" s="47">
        <v>0</v>
      </c>
      <c r="E546" s="47">
        <v>0</v>
      </c>
    </row>
    <row r="547" spans="1:6" s="38" customFormat="1" ht="36" hidden="1" customHeight="1" x14ac:dyDescent="0.3">
      <c r="A547" s="48" t="s">
        <v>588</v>
      </c>
      <c r="B547" s="46" t="s">
        <v>586</v>
      </c>
      <c r="C547" s="47">
        <v>0</v>
      </c>
      <c r="D547" s="47">
        <v>0</v>
      </c>
      <c r="E547" s="47">
        <v>0</v>
      </c>
    </row>
    <row r="548" spans="1:6" s="41" customFormat="1" ht="23.25" customHeight="1" x14ac:dyDescent="0.3">
      <c r="A548" s="43" t="s">
        <v>589</v>
      </c>
      <c r="B548" s="44" t="s">
        <v>590</v>
      </c>
      <c r="C548" s="11">
        <f t="shared" ref="C548:E548" si="270">SUM(C549)</f>
        <v>647805000</v>
      </c>
      <c r="D548" s="11">
        <f t="shared" si="270"/>
        <v>500000</v>
      </c>
      <c r="E548" s="11">
        <f t="shared" si="270"/>
        <v>500000</v>
      </c>
    </row>
    <row r="549" spans="1:6" s="41" customFormat="1" ht="28.5" customHeight="1" x14ac:dyDescent="0.3">
      <c r="A549" s="43" t="s">
        <v>591</v>
      </c>
      <c r="B549" s="44" t="s">
        <v>592</v>
      </c>
      <c r="C549" s="11">
        <f>SUM(C550:C556)</f>
        <v>647805000</v>
      </c>
      <c r="D549" s="11">
        <f>SUM(D550:D556)</f>
        <v>500000</v>
      </c>
      <c r="E549" s="11">
        <f>SUM(E550:E556)</f>
        <v>500000</v>
      </c>
    </row>
    <row r="550" spans="1:6" s="38" customFormat="1" ht="37.5" hidden="1" x14ac:dyDescent="0.3">
      <c r="A550" s="48" t="s">
        <v>593</v>
      </c>
      <c r="B550" s="46" t="s">
        <v>594</v>
      </c>
      <c r="C550" s="47">
        <v>647805000</v>
      </c>
      <c r="D550" s="47">
        <v>500000</v>
      </c>
      <c r="E550" s="47">
        <v>500000</v>
      </c>
    </row>
    <row r="551" spans="1:6" s="38" customFormat="1" ht="31.5" hidden="1" x14ac:dyDescent="0.3">
      <c r="A551" s="48" t="s">
        <v>1051</v>
      </c>
      <c r="B551" s="46" t="s">
        <v>1052</v>
      </c>
      <c r="C551" s="47">
        <v>0</v>
      </c>
      <c r="D551" s="47">
        <v>0</v>
      </c>
      <c r="E551" s="47">
        <v>0</v>
      </c>
    </row>
    <row r="552" spans="1:6" s="38" customFormat="1" ht="56.25" hidden="1" x14ac:dyDescent="0.3">
      <c r="A552" s="48" t="s">
        <v>869</v>
      </c>
      <c r="B552" s="46" t="s">
        <v>594</v>
      </c>
      <c r="C552" s="47">
        <v>0</v>
      </c>
      <c r="D552" s="47">
        <v>0</v>
      </c>
      <c r="E552" s="47">
        <v>0</v>
      </c>
    </row>
    <row r="553" spans="1:6" s="38" customFormat="1" ht="31.5" hidden="1" x14ac:dyDescent="0.3">
      <c r="A553" s="48" t="s">
        <v>1055</v>
      </c>
      <c r="B553" s="46" t="s">
        <v>594</v>
      </c>
      <c r="C553" s="47">
        <v>0</v>
      </c>
      <c r="D553" s="47">
        <v>0</v>
      </c>
      <c r="E553" s="47">
        <v>0</v>
      </c>
    </row>
    <row r="554" spans="1:6" s="38" customFormat="1" ht="37.5" hidden="1" x14ac:dyDescent="0.3">
      <c r="A554" s="48" t="s">
        <v>593</v>
      </c>
      <c r="B554" s="46" t="s">
        <v>594</v>
      </c>
      <c r="C554" s="47">
        <v>0</v>
      </c>
      <c r="D554" s="47">
        <v>0</v>
      </c>
      <c r="E554" s="47">
        <v>0</v>
      </c>
    </row>
    <row r="555" spans="1:6" s="38" customFormat="1" ht="37.5" hidden="1" x14ac:dyDescent="0.3">
      <c r="A555" s="48" t="s">
        <v>879</v>
      </c>
      <c r="B555" s="46" t="s">
        <v>594</v>
      </c>
      <c r="C555" s="47">
        <v>0</v>
      </c>
      <c r="D555" s="47">
        <v>0</v>
      </c>
      <c r="E555" s="47">
        <v>0</v>
      </c>
    </row>
    <row r="556" spans="1:6" s="38" customFormat="1" ht="37.5" hidden="1" x14ac:dyDescent="0.3">
      <c r="A556" s="48" t="s">
        <v>593</v>
      </c>
      <c r="B556" s="46" t="s">
        <v>898</v>
      </c>
      <c r="C556" s="47">
        <v>0</v>
      </c>
      <c r="D556" s="47">
        <v>0</v>
      </c>
      <c r="E556" s="47">
        <v>0</v>
      </c>
    </row>
    <row r="557" spans="1:6" s="128" customFormat="1" hidden="1" x14ac:dyDescent="0.3">
      <c r="A557" s="67" t="s">
        <v>899</v>
      </c>
      <c r="B557" s="68" t="s">
        <v>901</v>
      </c>
      <c r="C557" s="69">
        <f>C558</f>
        <v>0</v>
      </c>
      <c r="D557" s="69">
        <f t="shared" ref="D557:E557" si="271">D558</f>
        <v>0</v>
      </c>
      <c r="E557" s="69">
        <f t="shared" si="271"/>
        <v>0</v>
      </c>
    </row>
    <row r="558" spans="1:6" s="128" customFormat="1" hidden="1" x14ac:dyDescent="0.3">
      <c r="A558" s="67" t="s">
        <v>900</v>
      </c>
      <c r="B558" s="68" t="s">
        <v>902</v>
      </c>
      <c r="C558" s="69">
        <f>C559</f>
        <v>0</v>
      </c>
      <c r="D558" s="69">
        <f t="shared" ref="D558:E558" si="272">D559</f>
        <v>0</v>
      </c>
      <c r="E558" s="69">
        <f t="shared" si="272"/>
        <v>0</v>
      </c>
    </row>
    <row r="559" spans="1:6" s="38" customFormat="1" ht="31.5" hidden="1" x14ac:dyDescent="0.3">
      <c r="A559" s="48" t="s">
        <v>993</v>
      </c>
      <c r="B559" s="46" t="s">
        <v>903</v>
      </c>
      <c r="C559" s="47">
        <v>0</v>
      </c>
      <c r="D559" s="47">
        <v>0</v>
      </c>
      <c r="E559" s="47">
        <v>0</v>
      </c>
    </row>
    <row r="560" spans="1:6" s="41" customFormat="1" ht="27.75" customHeight="1" x14ac:dyDescent="0.3">
      <c r="A560" s="43" t="s">
        <v>595</v>
      </c>
      <c r="B560" s="44" t="s">
        <v>596</v>
      </c>
      <c r="C560" s="11">
        <f>SUM(C561,C573,C578,C582,C585,C588,C591,C594,C597, C603,C606,C609,C612,C600,C615,C618,C621,C624,C627,C630,C633,C636,C639,C642,C647,C651,C654,C660,C663,C666)</f>
        <v>9031077300</v>
      </c>
      <c r="D560" s="11">
        <f>SUM(D561,D573,D578,D582,D585,D588,D591,D594,D597, D603,D606,D609,D612,D600,D615,D618,D621,D624,D627,D630,D633,D636,D639,D642,D647,D651,D654,D660,D663,D666)</f>
        <v>5163108200</v>
      </c>
      <c r="E560" s="11">
        <f>SUM(E561,E573,E578,E582,E585,E588,E591,E594,E597, E603,E606,E609,E612,E600,E615,E618,E621,E624,E627,E630,E633,E636,E639,E642,E647,E651,E654,E660,E663,E666)</f>
        <v>2460363600</v>
      </c>
      <c r="F560" s="133"/>
    </row>
    <row r="561" spans="1:5" s="41" customFormat="1" ht="39.75" customHeight="1" x14ac:dyDescent="0.3">
      <c r="A561" s="10" t="s">
        <v>597</v>
      </c>
      <c r="B561" s="6" t="s">
        <v>598</v>
      </c>
      <c r="C561" s="11">
        <f t="shared" ref="C561:E561" si="273">SUM(C562)</f>
        <v>4152192500</v>
      </c>
      <c r="D561" s="11">
        <f t="shared" si="273"/>
        <v>2632971000</v>
      </c>
      <c r="E561" s="11">
        <f t="shared" si="273"/>
        <v>60114000</v>
      </c>
    </row>
    <row r="562" spans="1:5" s="41" customFormat="1" ht="37.5" x14ac:dyDescent="0.3">
      <c r="A562" s="10" t="s">
        <v>599</v>
      </c>
      <c r="B562" s="74" t="s">
        <v>600</v>
      </c>
      <c r="C562" s="11">
        <f>SUM(C563:C572)</f>
        <v>4152192500</v>
      </c>
      <c r="D562" s="11">
        <f>SUM(D563:D572)</f>
        <v>2632971000</v>
      </c>
      <c r="E562" s="11">
        <f>SUM(E563:E572)</f>
        <v>60114000</v>
      </c>
    </row>
    <row r="563" spans="1:5" s="41" customFormat="1" ht="56.25" hidden="1" x14ac:dyDescent="0.3">
      <c r="A563" s="48" t="s">
        <v>1029</v>
      </c>
      <c r="B563" s="46" t="s">
        <v>996</v>
      </c>
      <c r="C563" s="47">
        <v>988518200</v>
      </c>
      <c r="D563" s="47">
        <v>0</v>
      </c>
      <c r="E563" s="47">
        <v>0</v>
      </c>
    </row>
    <row r="564" spans="1:5" s="41" customFormat="1" ht="37.5" hidden="1" x14ac:dyDescent="0.3">
      <c r="A564" s="48" t="s">
        <v>1006</v>
      </c>
      <c r="B564" s="46" t="s">
        <v>996</v>
      </c>
      <c r="C564" s="47">
        <v>0</v>
      </c>
      <c r="D564" s="47">
        <v>0</v>
      </c>
      <c r="E564" s="47">
        <v>0</v>
      </c>
    </row>
    <row r="565" spans="1:5" s="41" customFormat="1" ht="56.25" hidden="1" x14ac:dyDescent="0.3">
      <c r="A565" s="48" t="s">
        <v>1080</v>
      </c>
      <c r="B565" s="46" t="s">
        <v>996</v>
      </c>
      <c r="C565" s="47">
        <v>1548287600</v>
      </c>
      <c r="D565" s="47">
        <v>450000000</v>
      </c>
      <c r="E565" s="47">
        <v>0</v>
      </c>
    </row>
    <row r="566" spans="1:5" s="41" customFormat="1" ht="56.25" hidden="1" x14ac:dyDescent="0.3">
      <c r="A566" s="48" t="s">
        <v>1081</v>
      </c>
      <c r="B566" s="46" t="s">
        <v>996</v>
      </c>
      <c r="C566" s="47">
        <v>0</v>
      </c>
      <c r="D566" s="47">
        <v>0</v>
      </c>
      <c r="E566" s="47">
        <v>0</v>
      </c>
    </row>
    <row r="567" spans="1:5" s="19" customFormat="1" ht="75" hidden="1" x14ac:dyDescent="0.3">
      <c r="A567" s="16" t="s">
        <v>997</v>
      </c>
      <c r="B567" s="17" t="s">
        <v>601</v>
      </c>
      <c r="C567" s="49">
        <v>0</v>
      </c>
      <c r="D567" s="49">
        <v>0</v>
      </c>
      <c r="E567" s="49">
        <v>0</v>
      </c>
    </row>
    <row r="568" spans="1:5" s="19" customFormat="1" ht="37.5" hidden="1" x14ac:dyDescent="0.3">
      <c r="A568" s="16" t="s">
        <v>1005</v>
      </c>
      <c r="B568" s="17" t="s">
        <v>601</v>
      </c>
      <c r="C568" s="49">
        <v>0</v>
      </c>
      <c r="D568" s="49">
        <v>0</v>
      </c>
      <c r="E568" s="49">
        <v>0</v>
      </c>
    </row>
    <row r="569" spans="1:5" s="41" customFormat="1" ht="37.5" hidden="1" x14ac:dyDescent="0.3">
      <c r="A569" s="48" t="s">
        <v>1213</v>
      </c>
      <c r="B569" s="46" t="s">
        <v>996</v>
      </c>
      <c r="C569" s="47">
        <f>206129900</f>
        <v>206129900</v>
      </c>
      <c r="D569" s="47">
        <f>849142800</f>
        <v>849142800</v>
      </c>
      <c r="E569" s="47">
        <v>0</v>
      </c>
    </row>
    <row r="570" spans="1:5" s="41" customFormat="1" ht="37.5" hidden="1" x14ac:dyDescent="0.3">
      <c r="A570" s="48" t="s">
        <v>1213</v>
      </c>
      <c r="B570" s="46" t="s">
        <v>996</v>
      </c>
      <c r="C570" s="47">
        <v>849142800</v>
      </c>
      <c r="D570" s="47">
        <v>1273714200</v>
      </c>
      <c r="E570" s="47">
        <v>0</v>
      </c>
    </row>
    <row r="571" spans="1:5" s="41" customFormat="1" ht="31.5" hidden="1" x14ac:dyDescent="0.3">
      <c r="A571" s="48" t="s">
        <v>1211</v>
      </c>
      <c r="B571" s="46" t="s">
        <v>996</v>
      </c>
      <c r="C571" s="47">
        <v>500000000</v>
      </c>
      <c r="D571" s="47">
        <v>0</v>
      </c>
      <c r="E571" s="47">
        <v>0</v>
      </c>
    </row>
    <row r="572" spans="1:5" s="41" customFormat="1" ht="0.6" customHeight="1" x14ac:dyDescent="0.3">
      <c r="A572" s="48" t="s">
        <v>726</v>
      </c>
      <c r="B572" s="46" t="s">
        <v>1212</v>
      </c>
      <c r="C572" s="47">
        <v>60114000</v>
      </c>
      <c r="D572" s="47">
        <v>60114000</v>
      </c>
      <c r="E572" s="47">
        <v>60114000</v>
      </c>
    </row>
    <row r="573" spans="1:5" s="41" customFormat="1" ht="58.9" customHeight="1" x14ac:dyDescent="0.3">
      <c r="A573" s="10" t="s">
        <v>602</v>
      </c>
      <c r="B573" s="6" t="s">
        <v>603</v>
      </c>
      <c r="C573" s="11">
        <f>SUM(C574)</f>
        <v>1269344900</v>
      </c>
      <c r="D573" s="11">
        <f t="shared" ref="D573:E573" si="274">SUM(D574)</f>
        <v>1269344900</v>
      </c>
      <c r="E573" s="11">
        <f t="shared" si="274"/>
        <v>1269344900</v>
      </c>
    </row>
    <row r="574" spans="1:5" s="41" customFormat="1" ht="79.5" customHeight="1" x14ac:dyDescent="0.3">
      <c r="A574" s="10" t="s">
        <v>604</v>
      </c>
      <c r="B574" s="6" t="s">
        <v>605</v>
      </c>
      <c r="C574" s="11">
        <f>SUM(C575:C577)</f>
        <v>1269344900</v>
      </c>
      <c r="D574" s="11">
        <f t="shared" ref="D574:E574" si="275">SUM(D575:D577)</f>
        <v>1269344900</v>
      </c>
      <c r="E574" s="11">
        <f t="shared" si="275"/>
        <v>1269344900</v>
      </c>
    </row>
    <row r="575" spans="1:5" s="41" customFormat="1" ht="31.5" hidden="1" customHeight="1" x14ac:dyDescent="0.3">
      <c r="A575" s="48" t="s">
        <v>1210</v>
      </c>
      <c r="B575" s="46" t="s">
        <v>998</v>
      </c>
      <c r="C575" s="50">
        <v>1020000000</v>
      </c>
      <c r="D575" s="50">
        <v>1020000000</v>
      </c>
      <c r="E575" s="50">
        <v>1020000000</v>
      </c>
    </row>
    <row r="576" spans="1:5" s="41" customFormat="1" ht="31.5" hidden="1" customHeight="1" x14ac:dyDescent="0.3">
      <c r="A576" s="48" t="s">
        <v>725</v>
      </c>
      <c r="B576" s="46" t="s">
        <v>998</v>
      </c>
      <c r="C576" s="50">
        <v>0</v>
      </c>
      <c r="D576" s="50">
        <v>0</v>
      </c>
      <c r="E576" s="50">
        <v>0</v>
      </c>
    </row>
    <row r="577" spans="1:5" s="41" customFormat="1" ht="37.5" hidden="1" x14ac:dyDescent="0.3">
      <c r="A577" s="48" t="s">
        <v>1007</v>
      </c>
      <c r="B577" s="46" t="s">
        <v>998</v>
      </c>
      <c r="C577" s="50">
        <v>249344900</v>
      </c>
      <c r="D577" s="50">
        <v>249344900</v>
      </c>
      <c r="E577" s="50">
        <v>249344900</v>
      </c>
    </row>
    <row r="578" spans="1:5" s="41" customFormat="1" ht="75" hidden="1" x14ac:dyDescent="0.3">
      <c r="A578" s="10" t="s">
        <v>1038</v>
      </c>
      <c r="B578" s="6" t="s">
        <v>606</v>
      </c>
      <c r="C578" s="11">
        <f t="shared" ref="C578:E578" si="276">SUM(C579)</f>
        <v>0</v>
      </c>
      <c r="D578" s="11">
        <f t="shared" si="276"/>
        <v>0</v>
      </c>
      <c r="E578" s="11">
        <f t="shared" si="276"/>
        <v>0</v>
      </c>
    </row>
    <row r="579" spans="1:5" s="41" customFormat="1" ht="75" hidden="1" x14ac:dyDescent="0.3">
      <c r="A579" s="10" t="s">
        <v>1039</v>
      </c>
      <c r="B579" s="6" t="s">
        <v>607</v>
      </c>
      <c r="C579" s="11">
        <f>SUM(C580:C581)</f>
        <v>0</v>
      </c>
      <c r="D579" s="11">
        <f t="shared" ref="D579:E579" si="277">SUM(D580:D581)</f>
        <v>0</v>
      </c>
      <c r="E579" s="11">
        <f t="shared" si="277"/>
        <v>0</v>
      </c>
    </row>
    <row r="580" spans="1:5" s="19" customFormat="1" ht="31.5" hidden="1" x14ac:dyDescent="0.3">
      <c r="A580" s="16" t="s">
        <v>181</v>
      </c>
      <c r="B580" s="46" t="s">
        <v>608</v>
      </c>
      <c r="C580" s="47">
        <v>0</v>
      </c>
      <c r="D580" s="47">
        <v>0</v>
      </c>
      <c r="E580" s="47">
        <v>0</v>
      </c>
    </row>
    <row r="581" spans="1:5" s="19" customFormat="1" ht="31.5" hidden="1" x14ac:dyDescent="0.3">
      <c r="A581" s="16" t="s">
        <v>1085</v>
      </c>
      <c r="B581" s="46" t="s">
        <v>1086</v>
      </c>
      <c r="C581" s="47">
        <v>0</v>
      </c>
      <c r="D581" s="47">
        <v>0</v>
      </c>
      <c r="E581" s="47">
        <v>0</v>
      </c>
    </row>
    <row r="582" spans="1:5" s="41" customFormat="1" ht="75" hidden="1" x14ac:dyDescent="0.3">
      <c r="A582" s="10" t="s">
        <v>609</v>
      </c>
      <c r="B582" s="6" t="s">
        <v>610</v>
      </c>
      <c r="C582" s="11">
        <f t="shared" ref="C582:E582" si="278">SUM(C583)</f>
        <v>0</v>
      </c>
      <c r="D582" s="11">
        <f t="shared" si="278"/>
        <v>0</v>
      </c>
      <c r="E582" s="11">
        <f t="shared" si="278"/>
        <v>0</v>
      </c>
    </row>
    <row r="583" spans="1:5" s="41" customFormat="1" ht="75" hidden="1" x14ac:dyDescent="0.3">
      <c r="A583" s="10" t="s">
        <v>611</v>
      </c>
      <c r="B583" s="6" t="s">
        <v>612</v>
      </c>
      <c r="C583" s="11">
        <f>SUM(C584)</f>
        <v>0</v>
      </c>
      <c r="D583" s="11">
        <f>SUM(D584)</f>
        <v>0</v>
      </c>
      <c r="E583" s="11">
        <f>SUM(E584)</f>
        <v>0</v>
      </c>
    </row>
    <row r="584" spans="1:5" s="41" customFormat="1" ht="37.5" hidden="1" x14ac:dyDescent="0.3">
      <c r="A584" s="45" t="s">
        <v>613</v>
      </c>
      <c r="B584" s="51" t="s">
        <v>614</v>
      </c>
      <c r="C584" s="52">
        <v>0</v>
      </c>
      <c r="D584" s="52">
        <v>0</v>
      </c>
      <c r="E584" s="52">
        <v>0</v>
      </c>
    </row>
    <row r="585" spans="1:5" s="41" customFormat="1" ht="44.45" customHeight="1" x14ac:dyDescent="0.3">
      <c r="A585" s="10" t="s">
        <v>615</v>
      </c>
      <c r="B585" s="6" t="s">
        <v>616</v>
      </c>
      <c r="C585" s="11">
        <f>SUM(C586)</f>
        <v>661082800</v>
      </c>
      <c r="D585" s="11">
        <f t="shared" ref="D585:E585" si="279">SUM(D586)</f>
        <v>0</v>
      </c>
      <c r="E585" s="11">
        <f t="shared" si="279"/>
        <v>0</v>
      </c>
    </row>
    <row r="586" spans="1:5" s="41" customFormat="1" ht="44.45" customHeight="1" x14ac:dyDescent="0.3">
      <c r="A586" s="10" t="s">
        <v>617</v>
      </c>
      <c r="B586" s="6" t="s">
        <v>618</v>
      </c>
      <c r="C586" s="11">
        <f>SUM(C587)</f>
        <v>661082800</v>
      </c>
      <c r="D586" s="11">
        <f>SUM(D587)</f>
        <v>0</v>
      </c>
      <c r="E586" s="11">
        <f>SUM(E587)</f>
        <v>0</v>
      </c>
    </row>
    <row r="587" spans="1:5" s="19" customFormat="1" ht="37.5" hidden="1" x14ac:dyDescent="0.3">
      <c r="A587" s="16" t="s">
        <v>1005</v>
      </c>
      <c r="B587" s="46" t="s">
        <v>999</v>
      </c>
      <c r="C587" s="47">
        <v>661082800</v>
      </c>
      <c r="D587" s="47">
        <v>0</v>
      </c>
      <c r="E587" s="47">
        <v>0</v>
      </c>
    </row>
    <row r="588" spans="1:5" ht="56.25" hidden="1" x14ac:dyDescent="0.3">
      <c r="A588" s="10" t="s">
        <v>619</v>
      </c>
      <c r="B588" s="44" t="s">
        <v>620</v>
      </c>
      <c r="C588" s="11">
        <f>SUM(C589)</f>
        <v>0</v>
      </c>
      <c r="D588" s="11">
        <f t="shared" ref="D588:E588" si="280">SUM(D589)</f>
        <v>0</v>
      </c>
      <c r="E588" s="11">
        <f t="shared" si="280"/>
        <v>0</v>
      </c>
    </row>
    <row r="589" spans="1:5" ht="56.25" hidden="1" x14ac:dyDescent="0.3">
      <c r="A589" s="10" t="s">
        <v>621</v>
      </c>
      <c r="B589" s="44" t="s">
        <v>622</v>
      </c>
      <c r="C589" s="11">
        <f>SUM(C590)</f>
        <v>0</v>
      </c>
      <c r="D589" s="11">
        <f>SUM(D590)</f>
        <v>0</v>
      </c>
      <c r="E589" s="11">
        <f>SUM(E590)</f>
        <v>0</v>
      </c>
    </row>
    <row r="590" spans="1:5" s="19" customFormat="1" ht="37.5" hidden="1" x14ac:dyDescent="0.3">
      <c r="A590" s="48" t="s">
        <v>623</v>
      </c>
      <c r="B590" s="46" t="s">
        <v>624</v>
      </c>
      <c r="C590" s="50">
        <v>0</v>
      </c>
      <c r="D590" s="50">
        <v>0</v>
      </c>
      <c r="E590" s="50">
        <v>0</v>
      </c>
    </row>
    <row r="591" spans="1:5" s="41" customFormat="1" ht="37.5" hidden="1" x14ac:dyDescent="0.3">
      <c r="A591" s="10" t="s">
        <v>625</v>
      </c>
      <c r="B591" s="44" t="s">
        <v>626</v>
      </c>
      <c r="C591" s="11">
        <f t="shared" ref="C591:E591" si="281">SUM(C592)</f>
        <v>0</v>
      </c>
      <c r="D591" s="11">
        <f t="shared" si="281"/>
        <v>0</v>
      </c>
      <c r="E591" s="11">
        <f t="shared" si="281"/>
        <v>0</v>
      </c>
    </row>
    <row r="592" spans="1:5" s="41" customFormat="1" ht="56.25" hidden="1" x14ac:dyDescent="0.3">
      <c r="A592" s="10" t="s">
        <v>627</v>
      </c>
      <c r="B592" s="44" t="s">
        <v>628</v>
      </c>
      <c r="C592" s="11">
        <f>SUM(C593)</f>
        <v>0</v>
      </c>
      <c r="D592" s="11">
        <f>SUM(D593)</f>
        <v>0</v>
      </c>
      <c r="E592" s="11">
        <f>SUM(E593)</f>
        <v>0</v>
      </c>
    </row>
    <row r="593" spans="1:5" s="41" customFormat="1" ht="37.5" hidden="1" x14ac:dyDescent="0.3">
      <c r="A593" s="48" t="s">
        <v>629</v>
      </c>
      <c r="B593" s="46" t="s">
        <v>836</v>
      </c>
      <c r="C593" s="50">
        <v>0</v>
      </c>
      <c r="D593" s="50">
        <v>0</v>
      </c>
      <c r="E593" s="50">
        <v>0</v>
      </c>
    </row>
    <row r="594" spans="1:5" s="128" customFormat="1" ht="60.6" customHeight="1" x14ac:dyDescent="0.3">
      <c r="A594" s="67" t="s">
        <v>1011</v>
      </c>
      <c r="B594" s="68" t="s">
        <v>1014</v>
      </c>
      <c r="C594" s="122">
        <f>C595</f>
        <v>23029500</v>
      </c>
      <c r="D594" s="122">
        <f t="shared" ref="D594:E594" si="282">D595</f>
        <v>23029500</v>
      </c>
      <c r="E594" s="122">
        <f t="shared" si="282"/>
        <v>23029500</v>
      </c>
    </row>
    <row r="595" spans="1:5" s="128" customFormat="1" ht="58.9" customHeight="1" x14ac:dyDescent="0.3">
      <c r="A595" s="67" t="s">
        <v>1012</v>
      </c>
      <c r="B595" s="68" t="s">
        <v>1015</v>
      </c>
      <c r="C595" s="122">
        <f>C596</f>
        <v>23029500</v>
      </c>
      <c r="D595" s="122">
        <f>D596</f>
        <v>23029500</v>
      </c>
      <c r="E595" s="122">
        <f>E596</f>
        <v>23029500</v>
      </c>
    </row>
    <row r="596" spans="1:5" s="41" customFormat="1" ht="54" hidden="1" customHeight="1" x14ac:dyDescent="0.3">
      <c r="A596" s="48" t="s">
        <v>1013</v>
      </c>
      <c r="B596" s="46" t="s">
        <v>1016</v>
      </c>
      <c r="C596" s="50">
        <v>23029500</v>
      </c>
      <c r="D596" s="50">
        <v>23029500</v>
      </c>
      <c r="E596" s="50">
        <v>23029500</v>
      </c>
    </row>
    <row r="597" spans="1:5" ht="36" hidden="1" customHeight="1" x14ac:dyDescent="0.3">
      <c r="A597" s="10" t="s">
        <v>630</v>
      </c>
      <c r="B597" s="6" t="s">
        <v>631</v>
      </c>
      <c r="C597" s="53">
        <f>SUM(C598)</f>
        <v>0</v>
      </c>
      <c r="D597" s="53">
        <f t="shared" ref="D597:E597" si="283">SUM(D598)</f>
        <v>0</v>
      </c>
      <c r="E597" s="53">
        <f t="shared" si="283"/>
        <v>0</v>
      </c>
    </row>
    <row r="598" spans="1:5" ht="36" hidden="1" customHeight="1" x14ac:dyDescent="0.3">
      <c r="A598" s="10" t="s">
        <v>632</v>
      </c>
      <c r="B598" s="6" t="s">
        <v>633</v>
      </c>
      <c r="C598" s="53">
        <f>SUM(C599)</f>
        <v>0</v>
      </c>
      <c r="D598" s="53">
        <f>SUM(D599)</f>
        <v>0</v>
      </c>
      <c r="E598" s="53">
        <f>SUM(E599)</f>
        <v>0</v>
      </c>
    </row>
    <row r="599" spans="1:5" s="41" customFormat="1" ht="31.15" hidden="1" customHeight="1" x14ac:dyDescent="0.3">
      <c r="A599" s="48" t="s">
        <v>634</v>
      </c>
      <c r="B599" s="46" t="s">
        <v>635</v>
      </c>
      <c r="C599" s="50">
        <v>0</v>
      </c>
      <c r="D599" s="50">
        <v>0</v>
      </c>
      <c r="E599" s="50">
        <v>0</v>
      </c>
    </row>
    <row r="600" spans="1:5" s="38" customFormat="1" ht="72" hidden="1" customHeight="1" x14ac:dyDescent="0.3">
      <c r="A600" s="67" t="s">
        <v>1040</v>
      </c>
      <c r="B600" s="68" t="s">
        <v>867</v>
      </c>
      <c r="C600" s="122">
        <f t="shared" ref="C600:E601" si="284">C601</f>
        <v>0</v>
      </c>
      <c r="D600" s="122">
        <f t="shared" si="284"/>
        <v>0</v>
      </c>
      <c r="E600" s="122">
        <f t="shared" si="284"/>
        <v>0</v>
      </c>
    </row>
    <row r="601" spans="1:5" s="38" customFormat="1" ht="72" hidden="1" customHeight="1" x14ac:dyDescent="0.3">
      <c r="A601" s="67" t="s">
        <v>1041</v>
      </c>
      <c r="B601" s="68" t="s">
        <v>863</v>
      </c>
      <c r="C601" s="122">
        <f t="shared" si="284"/>
        <v>0</v>
      </c>
      <c r="D601" s="122">
        <f t="shared" si="284"/>
        <v>0</v>
      </c>
      <c r="E601" s="122">
        <f t="shared" si="284"/>
        <v>0</v>
      </c>
    </row>
    <row r="602" spans="1:5" s="38" customFormat="1" ht="36" hidden="1" customHeight="1" x14ac:dyDescent="0.3">
      <c r="A602" s="48" t="s">
        <v>862</v>
      </c>
      <c r="B602" s="46" t="s">
        <v>1030</v>
      </c>
      <c r="C602" s="50">
        <v>0</v>
      </c>
      <c r="D602" s="50">
        <v>0</v>
      </c>
      <c r="E602" s="50">
        <v>0</v>
      </c>
    </row>
    <row r="603" spans="1:5" s="41" customFormat="1" ht="54" hidden="1" customHeight="1" x14ac:dyDescent="0.3">
      <c r="A603" s="10" t="s">
        <v>636</v>
      </c>
      <c r="B603" s="6" t="s">
        <v>637</v>
      </c>
      <c r="C603" s="11">
        <f t="shared" ref="C603:E604" si="285">SUM(C604)</f>
        <v>0</v>
      </c>
      <c r="D603" s="11">
        <f t="shared" si="285"/>
        <v>0</v>
      </c>
      <c r="E603" s="11">
        <f t="shared" si="285"/>
        <v>0</v>
      </c>
    </row>
    <row r="604" spans="1:5" s="41" customFormat="1" ht="54" hidden="1" customHeight="1" x14ac:dyDescent="0.3">
      <c r="A604" s="10" t="s">
        <v>638</v>
      </c>
      <c r="B604" s="6" t="s">
        <v>639</v>
      </c>
      <c r="C604" s="11">
        <f>SUM(C605)</f>
        <v>0</v>
      </c>
      <c r="D604" s="11">
        <f t="shared" si="285"/>
        <v>0</v>
      </c>
      <c r="E604" s="11">
        <f t="shared" si="285"/>
        <v>0</v>
      </c>
    </row>
    <row r="605" spans="1:5" s="41" customFormat="1" ht="54" hidden="1" customHeight="1" x14ac:dyDescent="0.3">
      <c r="A605" s="48" t="s">
        <v>640</v>
      </c>
      <c r="B605" s="46" t="s">
        <v>641</v>
      </c>
      <c r="C605" s="50">
        <v>0</v>
      </c>
      <c r="D605" s="50">
        <v>0</v>
      </c>
      <c r="E605" s="50">
        <v>0</v>
      </c>
    </row>
    <row r="606" spans="1:5" s="128" customFormat="1" ht="45.75" hidden="1" customHeight="1" x14ac:dyDescent="0.3">
      <c r="A606" s="67" t="s">
        <v>1017</v>
      </c>
      <c r="B606" s="68" t="s">
        <v>1020</v>
      </c>
      <c r="C606" s="122">
        <f>C607</f>
        <v>0</v>
      </c>
      <c r="D606" s="122">
        <f t="shared" ref="D606:E606" si="286">D607</f>
        <v>0</v>
      </c>
      <c r="E606" s="122">
        <f t="shared" si="286"/>
        <v>0</v>
      </c>
    </row>
    <row r="607" spans="1:5" s="128" customFormat="1" ht="42.75" hidden="1" customHeight="1" x14ac:dyDescent="0.3">
      <c r="A607" s="67" t="s">
        <v>1018</v>
      </c>
      <c r="B607" s="68" t="s">
        <v>1021</v>
      </c>
      <c r="C607" s="122">
        <f>C608</f>
        <v>0</v>
      </c>
      <c r="D607" s="122">
        <f t="shared" ref="D607:E607" si="287">D608</f>
        <v>0</v>
      </c>
      <c r="E607" s="122">
        <f t="shared" si="287"/>
        <v>0</v>
      </c>
    </row>
    <row r="608" spans="1:5" s="41" customFormat="1" ht="36" hidden="1" customHeight="1" x14ac:dyDescent="0.3">
      <c r="A608" s="48" t="s">
        <v>1019</v>
      </c>
      <c r="B608" s="46" t="s">
        <v>1035</v>
      </c>
      <c r="C608" s="50">
        <v>0</v>
      </c>
      <c r="D608" s="50">
        <v>0</v>
      </c>
      <c r="E608" s="50">
        <v>0</v>
      </c>
    </row>
    <row r="609" spans="1:6" s="41" customFormat="1" ht="36" hidden="1" customHeight="1" x14ac:dyDescent="0.3">
      <c r="A609" s="43" t="s">
        <v>642</v>
      </c>
      <c r="B609" s="44" t="s">
        <v>643</v>
      </c>
      <c r="C609" s="11">
        <f t="shared" ref="C609:E609" si="288">SUM(C610)</f>
        <v>0</v>
      </c>
      <c r="D609" s="11">
        <f t="shared" si="288"/>
        <v>0</v>
      </c>
      <c r="E609" s="11">
        <f t="shared" si="288"/>
        <v>0</v>
      </c>
    </row>
    <row r="610" spans="1:6" s="41" customFormat="1" ht="36" hidden="1" customHeight="1" x14ac:dyDescent="0.3">
      <c r="A610" s="43" t="s">
        <v>644</v>
      </c>
      <c r="B610" s="44" t="s">
        <v>645</v>
      </c>
      <c r="C610" s="11">
        <f>SUM(C611:C611)</f>
        <v>0</v>
      </c>
      <c r="D610" s="11">
        <f>SUM(D611:D611)</f>
        <v>0</v>
      </c>
      <c r="E610" s="11">
        <f>SUM(E611:E611)</f>
        <v>0</v>
      </c>
    </row>
    <row r="611" spans="1:6" s="38" customFormat="1" ht="36" hidden="1" customHeight="1" x14ac:dyDescent="0.3">
      <c r="A611" s="48" t="s">
        <v>646</v>
      </c>
      <c r="B611" s="46" t="s">
        <v>647</v>
      </c>
      <c r="C611" s="50">
        <v>0</v>
      </c>
      <c r="D611" s="50">
        <v>0</v>
      </c>
      <c r="E611" s="50">
        <v>0</v>
      </c>
    </row>
    <row r="612" spans="1:6" s="41" customFormat="1" ht="54" hidden="1" customHeight="1" x14ac:dyDescent="0.3">
      <c r="A612" s="10" t="s">
        <v>648</v>
      </c>
      <c r="B612" s="6" t="s">
        <v>649</v>
      </c>
      <c r="C612" s="11">
        <f t="shared" ref="C612:E612" si="289">SUM(C613)</f>
        <v>0</v>
      </c>
      <c r="D612" s="11">
        <f t="shared" si="289"/>
        <v>0</v>
      </c>
      <c r="E612" s="11">
        <f t="shared" si="289"/>
        <v>0</v>
      </c>
    </row>
    <row r="613" spans="1:6" s="41" customFormat="1" ht="54" hidden="1" customHeight="1" x14ac:dyDescent="0.3">
      <c r="A613" s="10" t="s">
        <v>650</v>
      </c>
      <c r="B613" s="6" t="s">
        <v>651</v>
      </c>
      <c r="C613" s="11">
        <f>SUM(C614:C614)</f>
        <v>0</v>
      </c>
      <c r="D613" s="11">
        <f t="shared" ref="D613:E613" si="290">SUM(D614:D614)</f>
        <v>0</v>
      </c>
      <c r="E613" s="11">
        <f t="shared" si="290"/>
        <v>0</v>
      </c>
    </row>
    <row r="614" spans="1:6" s="38" customFormat="1" ht="36" hidden="1" customHeight="1" x14ac:dyDescent="0.3">
      <c r="A614" s="48" t="s">
        <v>837</v>
      </c>
      <c r="B614" s="46" t="s">
        <v>652</v>
      </c>
      <c r="C614" s="50">
        <v>0</v>
      </c>
      <c r="D614" s="50">
        <v>0</v>
      </c>
      <c r="E614" s="50">
        <v>0</v>
      </c>
    </row>
    <row r="615" spans="1:6" ht="54" hidden="1" customHeight="1" x14ac:dyDescent="0.3">
      <c r="A615" s="10" t="s">
        <v>838</v>
      </c>
      <c r="B615" s="6" t="s">
        <v>653</v>
      </c>
      <c r="C615" s="11">
        <f>SUM(C616)</f>
        <v>0</v>
      </c>
      <c r="D615" s="11">
        <f t="shared" ref="D615:E616" si="291">SUM(D616)</f>
        <v>0</v>
      </c>
      <c r="E615" s="11">
        <f t="shared" si="291"/>
        <v>0</v>
      </c>
    </row>
    <row r="616" spans="1:6" ht="54" hidden="1" customHeight="1" x14ac:dyDescent="0.3">
      <c r="A616" s="10" t="s">
        <v>839</v>
      </c>
      <c r="B616" s="6" t="s">
        <v>654</v>
      </c>
      <c r="C616" s="11">
        <f>SUM(C617)</f>
        <v>0</v>
      </c>
      <c r="D616" s="11">
        <f t="shared" si="291"/>
        <v>0</v>
      </c>
      <c r="E616" s="11">
        <f t="shared" si="291"/>
        <v>0</v>
      </c>
    </row>
    <row r="617" spans="1:6" s="38" customFormat="1" ht="36" hidden="1" customHeight="1" x14ac:dyDescent="0.3">
      <c r="A617" s="48" t="s">
        <v>1000</v>
      </c>
      <c r="B617" s="46" t="s">
        <v>655</v>
      </c>
      <c r="C617" s="50">
        <v>0</v>
      </c>
      <c r="D617" s="47">
        <v>0</v>
      </c>
      <c r="E617" s="50">
        <v>0</v>
      </c>
    </row>
    <row r="618" spans="1:6" s="41" customFormat="1" ht="51.6" customHeight="1" x14ac:dyDescent="0.3">
      <c r="A618" s="10" t="s">
        <v>656</v>
      </c>
      <c r="B618" s="6" t="s">
        <v>657</v>
      </c>
      <c r="C618" s="11">
        <f>SUM(C619)</f>
        <v>427917200</v>
      </c>
      <c r="D618" s="11">
        <f t="shared" ref="D618:E619" si="292">SUM(D619)</f>
        <v>407102800</v>
      </c>
      <c r="E618" s="11">
        <f t="shared" si="292"/>
        <v>397139000</v>
      </c>
    </row>
    <row r="619" spans="1:6" s="41" customFormat="1" ht="57.75" customHeight="1" x14ac:dyDescent="0.3">
      <c r="A619" s="10" t="s">
        <v>658</v>
      </c>
      <c r="B619" s="6" t="s">
        <v>659</v>
      </c>
      <c r="C619" s="11">
        <f>SUM(C620)</f>
        <v>427917200</v>
      </c>
      <c r="D619" s="11">
        <f t="shared" si="292"/>
        <v>407102800</v>
      </c>
      <c r="E619" s="11">
        <f t="shared" si="292"/>
        <v>397139000</v>
      </c>
    </row>
    <row r="620" spans="1:6" s="41" customFormat="1" ht="37.5" hidden="1" x14ac:dyDescent="0.3">
      <c r="A620" s="48" t="s">
        <v>660</v>
      </c>
      <c r="B620" s="46" t="s">
        <v>661</v>
      </c>
      <c r="C620" s="52">
        <v>427917200</v>
      </c>
      <c r="D620" s="52">
        <v>407102800</v>
      </c>
      <c r="E620" s="52">
        <v>397139000</v>
      </c>
    </row>
    <row r="621" spans="1:6" s="19" customFormat="1" ht="38.25" customHeight="1" x14ac:dyDescent="0.3">
      <c r="A621" s="10" t="s">
        <v>662</v>
      </c>
      <c r="B621" s="6" t="s">
        <v>663</v>
      </c>
      <c r="C621" s="11">
        <f>SUM(C622)</f>
        <v>1228885800</v>
      </c>
      <c r="D621" s="11">
        <f t="shared" ref="D621:E622" si="293">SUM(D622)</f>
        <v>0</v>
      </c>
      <c r="E621" s="11">
        <f t="shared" si="293"/>
        <v>0</v>
      </c>
    </row>
    <row r="622" spans="1:6" s="19" customFormat="1" ht="45" customHeight="1" x14ac:dyDescent="0.3">
      <c r="A622" s="10" t="s">
        <v>664</v>
      </c>
      <c r="B622" s="6" t="s">
        <v>665</v>
      </c>
      <c r="C622" s="11">
        <f>SUM(C623)</f>
        <v>1228885800</v>
      </c>
      <c r="D622" s="11">
        <f t="shared" si="293"/>
        <v>0</v>
      </c>
      <c r="E622" s="11">
        <f t="shared" si="293"/>
        <v>0</v>
      </c>
    </row>
    <row r="623" spans="1:6" s="38" customFormat="1" ht="36" hidden="1" customHeight="1" x14ac:dyDescent="0.3">
      <c r="A623" s="48" t="s">
        <v>666</v>
      </c>
      <c r="B623" s="46" t="s">
        <v>1001</v>
      </c>
      <c r="C623" s="52">
        <v>1228885800</v>
      </c>
      <c r="D623" s="52">
        <v>0</v>
      </c>
      <c r="E623" s="52">
        <v>0</v>
      </c>
      <c r="F623" s="148"/>
    </row>
    <row r="624" spans="1:6" s="41" customFormat="1" ht="54" hidden="1" customHeight="1" x14ac:dyDescent="0.3">
      <c r="A624" s="10" t="s">
        <v>667</v>
      </c>
      <c r="B624" s="6" t="s">
        <v>668</v>
      </c>
      <c r="C624" s="11">
        <f t="shared" ref="C624:E624" si="294">SUM(C625)</f>
        <v>0</v>
      </c>
      <c r="D624" s="11">
        <f t="shared" si="294"/>
        <v>0</v>
      </c>
      <c r="E624" s="11">
        <f t="shared" si="294"/>
        <v>0</v>
      </c>
    </row>
    <row r="625" spans="1:5" s="41" customFormat="1" ht="54" hidden="1" customHeight="1" x14ac:dyDescent="0.3">
      <c r="A625" s="10" t="s">
        <v>669</v>
      </c>
      <c r="B625" s="6" t="s">
        <v>670</v>
      </c>
      <c r="C625" s="11">
        <f>SUM(C626:C626)</f>
        <v>0</v>
      </c>
      <c r="D625" s="11">
        <f t="shared" ref="D625:E625" si="295">SUM(D626:D626)</f>
        <v>0</v>
      </c>
      <c r="E625" s="11">
        <f t="shared" si="295"/>
        <v>0</v>
      </c>
    </row>
    <row r="626" spans="1:5" s="38" customFormat="1" ht="31.15" hidden="1" customHeight="1" x14ac:dyDescent="0.3">
      <c r="A626" s="48" t="s">
        <v>671</v>
      </c>
      <c r="B626" s="46" t="s">
        <v>672</v>
      </c>
      <c r="C626" s="52">
        <v>0</v>
      </c>
      <c r="D626" s="52">
        <v>0</v>
      </c>
      <c r="E626" s="52">
        <v>0</v>
      </c>
    </row>
    <row r="627" spans="1:5" s="19" customFormat="1" ht="18" hidden="1" customHeight="1" x14ac:dyDescent="0.3">
      <c r="A627" s="10" t="s">
        <v>673</v>
      </c>
      <c r="B627" s="44" t="s">
        <v>674</v>
      </c>
      <c r="C627" s="11">
        <f>SUM(C628)</f>
        <v>0</v>
      </c>
      <c r="D627" s="11">
        <f t="shared" ref="D627:E628" si="296">SUM(D628)</f>
        <v>0</v>
      </c>
      <c r="E627" s="11">
        <f t="shared" si="296"/>
        <v>0</v>
      </c>
    </row>
    <row r="628" spans="1:5" s="19" customFormat="1" ht="18" hidden="1" customHeight="1" x14ac:dyDescent="0.3">
      <c r="A628" s="10" t="s">
        <v>675</v>
      </c>
      <c r="B628" s="44" t="s">
        <v>676</v>
      </c>
      <c r="C628" s="11">
        <f>SUM(C629)</f>
        <v>0</v>
      </c>
      <c r="D628" s="11">
        <f t="shared" si="296"/>
        <v>0</v>
      </c>
      <c r="E628" s="11">
        <f t="shared" si="296"/>
        <v>0</v>
      </c>
    </row>
    <row r="629" spans="1:5" s="38" customFormat="1" ht="37.5" hidden="1" x14ac:dyDescent="0.3">
      <c r="A629" s="48" t="s">
        <v>1008</v>
      </c>
      <c r="B629" s="46" t="s">
        <v>677</v>
      </c>
      <c r="C629" s="52">
        <v>0</v>
      </c>
      <c r="D629" s="52">
        <v>0</v>
      </c>
      <c r="E629" s="52">
        <v>0</v>
      </c>
    </row>
    <row r="630" spans="1:5" s="41" customFormat="1" ht="37.5" hidden="1" x14ac:dyDescent="0.3">
      <c r="A630" s="10" t="s">
        <v>678</v>
      </c>
      <c r="B630" s="44" t="s">
        <v>679</v>
      </c>
      <c r="C630" s="11">
        <f>SUM(C631)</f>
        <v>0</v>
      </c>
      <c r="D630" s="11">
        <f t="shared" ref="D630:E631" si="297">SUM(D631)</f>
        <v>0</v>
      </c>
      <c r="E630" s="11">
        <f t="shared" si="297"/>
        <v>0</v>
      </c>
    </row>
    <row r="631" spans="1:5" s="41" customFormat="1" ht="37.5" hidden="1" x14ac:dyDescent="0.3">
      <c r="A631" s="10" t="s">
        <v>680</v>
      </c>
      <c r="B631" s="44" t="s">
        <v>681</v>
      </c>
      <c r="C631" s="11">
        <f>SUM(C632)</f>
        <v>0</v>
      </c>
      <c r="D631" s="11">
        <f t="shared" si="297"/>
        <v>0</v>
      </c>
      <c r="E631" s="11">
        <f t="shared" si="297"/>
        <v>0</v>
      </c>
    </row>
    <row r="632" spans="1:5" s="38" customFormat="1" ht="37.5" hidden="1" x14ac:dyDescent="0.3">
      <c r="A632" s="48" t="s">
        <v>682</v>
      </c>
      <c r="B632" s="46" t="s">
        <v>683</v>
      </c>
      <c r="C632" s="50">
        <v>0</v>
      </c>
      <c r="D632" s="50">
        <v>0</v>
      </c>
      <c r="E632" s="50">
        <v>0</v>
      </c>
    </row>
    <row r="633" spans="1:5" s="41" customFormat="1" ht="29.25" customHeight="1" x14ac:dyDescent="0.3">
      <c r="A633" s="10" t="s">
        <v>684</v>
      </c>
      <c r="B633" s="44" t="s">
        <v>685</v>
      </c>
      <c r="C633" s="11">
        <f t="shared" ref="C633:E633" si="298">SUM(C634)</f>
        <v>12037900</v>
      </c>
      <c r="D633" s="11">
        <f t="shared" si="298"/>
        <v>7873800</v>
      </c>
      <c r="E633" s="11">
        <f t="shared" si="298"/>
        <v>7873800</v>
      </c>
    </row>
    <row r="634" spans="1:5" s="41" customFormat="1" ht="39.75" customHeight="1" x14ac:dyDescent="0.3">
      <c r="A634" s="10" t="s">
        <v>686</v>
      </c>
      <c r="B634" s="44" t="s">
        <v>687</v>
      </c>
      <c r="C634" s="11">
        <f t="shared" ref="C634:E634" si="299">C635</f>
        <v>12037900</v>
      </c>
      <c r="D634" s="11">
        <f t="shared" si="299"/>
        <v>7873800</v>
      </c>
      <c r="E634" s="11">
        <f t="shared" si="299"/>
        <v>7873800</v>
      </c>
    </row>
    <row r="635" spans="1:5" s="38" customFormat="1" ht="31.5" hidden="1" x14ac:dyDescent="0.3">
      <c r="A635" s="48" t="s">
        <v>688</v>
      </c>
      <c r="B635" s="46" t="s">
        <v>1214</v>
      </c>
      <c r="C635" s="52">
        <v>12037900</v>
      </c>
      <c r="D635" s="52">
        <v>7873800</v>
      </c>
      <c r="E635" s="52">
        <v>7873800</v>
      </c>
    </row>
    <row r="636" spans="1:5" ht="18" hidden="1" customHeight="1" x14ac:dyDescent="0.3">
      <c r="A636" s="10" t="s">
        <v>689</v>
      </c>
      <c r="B636" s="6" t="s">
        <v>690</v>
      </c>
      <c r="C636" s="39">
        <f>SUM(C637)</f>
        <v>0</v>
      </c>
      <c r="D636" s="39">
        <f t="shared" ref="D636:E637" si="300">SUM(D637)</f>
        <v>0</v>
      </c>
      <c r="E636" s="39">
        <f t="shared" si="300"/>
        <v>0</v>
      </c>
    </row>
    <row r="637" spans="1:5" ht="18" hidden="1" customHeight="1" x14ac:dyDescent="0.3">
      <c r="A637" s="10" t="s">
        <v>691</v>
      </c>
      <c r="B637" s="6" t="s">
        <v>692</v>
      </c>
      <c r="C637" s="39">
        <f>SUM(C638)</f>
        <v>0</v>
      </c>
      <c r="D637" s="39">
        <f t="shared" si="300"/>
        <v>0</v>
      </c>
      <c r="E637" s="39">
        <f t="shared" si="300"/>
        <v>0</v>
      </c>
    </row>
    <row r="638" spans="1:5" s="38" customFormat="1" ht="31.15" hidden="1" customHeight="1" x14ac:dyDescent="0.3">
      <c r="A638" s="48" t="s">
        <v>1009</v>
      </c>
      <c r="B638" s="46" t="s">
        <v>693</v>
      </c>
      <c r="C638" s="52">
        <v>0</v>
      </c>
      <c r="D638" s="52">
        <v>0</v>
      </c>
      <c r="E638" s="52">
        <v>0</v>
      </c>
    </row>
    <row r="639" spans="1:5" s="41" customFormat="1" ht="42" customHeight="1" x14ac:dyDescent="0.3">
      <c r="A639" s="10" t="s">
        <v>694</v>
      </c>
      <c r="B639" s="44" t="s">
        <v>695</v>
      </c>
      <c r="C639" s="11">
        <f t="shared" ref="C639:E640" si="301">SUM(C640)</f>
        <v>1200000</v>
      </c>
      <c r="D639" s="11">
        <f t="shared" si="301"/>
        <v>1200000</v>
      </c>
      <c r="E639" s="11">
        <f t="shared" si="301"/>
        <v>1200000</v>
      </c>
    </row>
    <row r="640" spans="1:5" s="41" customFormat="1" ht="49.15" customHeight="1" x14ac:dyDescent="0.3">
      <c r="A640" s="10" t="s">
        <v>696</v>
      </c>
      <c r="B640" s="44" t="s">
        <v>697</v>
      </c>
      <c r="C640" s="11">
        <f t="shared" si="301"/>
        <v>1200000</v>
      </c>
      <c r="D640" s="11">
        <f t="shared" si="301"/>
        <v>1200000</v>
      </c>
      <c r="E640" s="11">
        <f t="shared" si="301"/>
        <v>1200000</v>
      </c>
    </row>
    <row r="641" spans="1:46" s="38" customFormat="1" ht="31.5" hidden="1" x14ac:dyDescent="0.3">
      <c r="A641" s="48" t="s">
        <v>1002</v>
      </c>
      <c r="B641" s="46" t="s">
        <v>698</v>
      </c>
      <c r="C641" s="52">
        <v>1200000</v>
      </c>
      <c r="D641" s="52">
        <v>1200000</v>
      </c>
      <c r="E641" s="52">
        <v>1200000</v>
      </c>
    </row>
    <row r="642" spans="1:46" s="41" customFormat="1" ht="25.5" customHeight="1" x14ac:dyDescent="0.3">
      <c r="A642" s="10" t="s">
        <v>699</v>
      </c>
      <c r="B642" s="6" t="s">
        <v>700</v>
      </c>
      <c r="C642" s="11">
        <f t="shared" ref="C642:E642" si="302">SUM(C643)</f>
        <v>5000000</v>
      </c>
      <c r="D642" s="11">
        <f t="shared" si="302"/>
        <v>1000000</v>
      </c>
      <c r="E642" s="11">
        <f t="shared" si="302"/>
        <v>0</v>
      </c>
    </row>
    <row r="643" spans="1:46" s="41" customFormat="1" ht="29.45" customHeight="1" x14ac:dyDescent="0.3">
      <c r="A643" s="10" t="s">
        <v>701</v>
      </c>
      <c r="B643" s="6" t="s">
        <v>702</v>
      </c>
      <c r="C643" s="11">
        <f>SUM(C644:C646)</f>
        <v>5000000</v>
      </c>
      <c r="D643" s="11">
        <f t="shared" ref="D643:E643" si="303">SUM(D644:D646)</f>
        <v>1000000</v>
      </c>
      <c r="E643" s="11">
        <f t="shared" si="303"/>
        <v>0</v>
      </c>
    </row>
    <row r="644" spans="1:46" s="38" customFormat="1" ht="54" hidden="1" customHeight="1" x14ac:dyDescent="0.3">
      <c r="A644" s="48" t="s">
        <v>1032</v>
      </c>
      <c r="B644" s="46" t="s">
        <v>840</v>
      </c>
      <c r="C644" s="50">
        <v>5000000</v>
      </c>
      <c r="D644" s="50">
        <v>0</v>
      </c>
      <c r="E644" s="50">
        <v>0</v>
      </c>
    </row>
    <row r="645" spans="1:46" s="38" customFormat="1" ht="54" hidden="1" customHeight="1" x14ac:dyDescent="0.3">
      <c r="A645" s="48" t="s">
        <v>1031</v>
      </c>
      <c r="B645" s="46" t="s">
        <v>840</v>
      </c>
      <c r="C645" s="50">
        <v>0</v>
      </c>
      <c r="D645" s="50">
        <v>0</v>
      </c>
      <c r="E645" s="50">
        <v>0</v>
      </c>
    </row>
    <row r="646" spans="1:46" s="38" customFormat="1" ht="31.5" hidden="1" x14ac:dyDescent="0.3">
      <c r="A646" s="121" t="s">
        <v>861</v>
      </c>
      <c r="B646" s="46" t="s">
        <v>840</v>
      </c>
      <c r="C646" s="50">
        <v>0</v>
      </c>
      <c r="D646" s="50">
        <v>1000000</v>
      </c>
      <c r="E646" s="50">
        <v>0</v>
      </c>
    </row>
    <row r="647" spans="1:46" s="41" customFormat="1" ht="37.5" hidden="1" x14ac:dyDescent="0.3">
      <c r="A647" s="43" t="s">
        <v>703</v>
      </c>
      <c r="B647" s="44" t="s">
        <v>704</v>
      </c>
      <c r="C647" s="11">
        <f t="shared" ref="C647:E647" si="304">SUM(C648)</f>
        <v>0</v>
      </c>
      <c r="D647" s="11">
        <f t="shared" si="304"/>
        <v>0</v>
      </c>
      <c r="E647" s="11">
        <f t="shared" si="304"/>
        <v>0</v>
      </c>
    </row>
    <row r="648" spans="1:46" s="41" customFormat="1" ht="37.5" hidden="1" x14ac:dyDescent="0.3">
      <c r="A648" s="43" t="s">
        <v>705</v>
      </c>
      <c r="B648" s="44" t="s">
        <v>706</v>
      </c>
      <c r="C648" s="11">
        <f>SUM(C649:C650)</f>
        <v>0</v>
      </c>
      <c r="D648" s="11">
        <f t="shared" ref="D648:E648" si="305">SUM(D649:D650)</f>
        <v>0</v>
      </c>
      <c r="E648" s="11">
        <f t="shared" si="305"/>
        <v>0</v>
      </c>
    </row>
    <row r="649" spans="1:46" s="41" customFormat="1" ht="37.5" hidden="1" x14ac:dyDescent="0.3">
      <c r="A649" s="45" t="s">
        <v>707</v>
      </c>
      <c r="B649" s="51" t="s">
        <v>708</v>
      </c>
      <c r="C649" s="52">
        <v>0</v>
      </c>
      <c r="D649" s="52">
        <v>0</v>
      </c>
      <c r="E649" s="52">
        <v>0</v>
      </c>
    </row>
    <row r="650" spans="1:46" s="38" customFormat="1" ht="93.75" hidden="1" x14ac:dyDescent="0.3">
      <c r="A650" s="48" t="s">
        <v>709</v>
      </c>
      <c r="B650" s="46" t="s">
        <v>710</v>
      </c>
      <c r="C650" s="50">
        <v>0</v>
      </c>
      <c r="D650" s="50">
        <v>0</v>
      </c>
      <c r="E650" s="50">
        <v>0</v>
      </c>
    </row>
    <row r="651" spans="1:46" s="41" customFormat="1" ht="30.75" customHeight="1" x14ac:dyDescent="0.3">
      <c r="A651" s="10" t="s">
        <v>711</v>
      </c>
      <c r="B651" s="6" t="s">
        <v>712</v>
      </c>
      <c r="C651" s="11">
        <f t="shared" ref="C651:E652" si="306">SUM(C652)</f>
        <v>214038300</v>
      </c>
      <c r="D651" s="11">
        <f t="shared" si="306"/>
        <v>0</v>
      </c>
      <c r="E651" s="11">
        <f t="shared" si="306"/>
        <v>0</v>
      </c>
    </row>
    <row r="652" spans="1:46" s="41" customFormat="1" ht="42.75" customHeight="1" x14ac:dyDescent="0.3">
      <c r="A652" s="10" t="s">
        <v>713</v>
      </c>
      <c r="B652" s="6" t="s">
        <v>714</v>
      </c>
      <c r="C652" s="11">
        <f>SUM(C653)</f>
        <v>214038300</v>
      </c>
      <c r="D652" s="11">
        <f t="shared" si="306"/>
        <v>0</v>
      </c>
      <c r="E652" s="11">
        <f t="shared" si="306"/>
        <v>0</v>
      </c>
    </row>
    <row r="653" spans="1:46" s="41" customFormat="1" ht="31.5" hidden="1" x14ac:dyDescent="0.3">
      <c r="A653" s="48" t="s">
        <v>715</v>
      </c>
      <c r="B653" s="46" t="s">
        <v>1003</v>
      </c>
      <c r="C653" s="52">
        <v>214038300</v>
      </c>
      <c r="D653" s="52">
        <v>0</v>
      </c>
      <c r="E653" s="146">
        <v>0</v>
      </c>
    </row>
    <row r="654" spans="1:46" s="41" customFormat="1" ht="18" hidden="1" customHeight="1" x14ac:dyDescent="0.3">
      <c r="A654" s="67" t="s">
        <v>850</v>
      </c>
      <c r="B654" s="68" t="s">
        <v>851</v>
      </c>
      <c r="C654" s="69">
        <f>C655</f>
        <v>0</v>
      </c>
      <c r="D654" s="115">
        <v>0</v>
      </c>
      <c r="E654" s="117">
        <v>0</v>
      </c>
      <c r="G654" s="84"/>
      <c r="H654" s="86"/>
      <c r="J654" s="84"/>
      <c r="K654" s="84"/>
      <c r="M654" s="84"/>
      <c r="O654" s="84"/>
      <c r="S654" s="105"/>
      <c r="T654" s="104"/>
      <c r="V654" s="104"/>
      <c r="Z654" s="104"/>
      <c r="AD654" s="84"/>
      <c r="AH654" s="105"/>
      <c r="AI654" s="105"/>
      <c r="AJ654" s="104"/>
      <c r="AK654" s="114"/>
      <c r="AR654" s="84"/>
      <c r="AT654" s="104"/>
    </row>
    <row r="655" spans="1:46" s="73" customFormat="1" ht="18" hidden="1" customHeight="1" x14ac:dyDescent="0.3">
      <c r="A655" s="70" t="s">
        <v>848</v>
      </c>
      <c r="B655" s="71" t="s">
        <v>849</v>
      </c>
      <c r="C655" s="72">
        <f>C656</f>
        <v>0</v>
      </c>
      <c r="D655" s="80">
        <v>0</v>
      </c>
      <c r="E655" s="118">
        <v>0</v>
      </c>
      <c r="F655" s="83"/>
      <c r="G655" s="83"/>
      <c r="H655" s="81"/>
      <c r="I655" s="81"/>
      <c r="J655" s="83"/>
      <c r="K655" s="83"/>
      <c r="L655" s="81"/>
      <c r="M655" s="83"/>
      <c r="N655" s="81"/>
      <c r="O655" s="83"/>
      <c r="P655" s="81"/>
      <c r="Q655" s="82"/>
      <c r="R655" s="99"/>
      <c r="S655" s="99"/>
      <c r="T655" s="81"/>
      <c r="U655" s="82"/>
      <c r="V655" s="81"/>
      <c r="W655" s="81"/>
      <c r="X655" s="93"/>
      <c r="Y655" s="99"/>
      <c r="Z655" s="99"/>
      <c r="AA655" s="81"/>
      <c r="AB655" s="81"/>
      <c r="AC655" s="82"/>
      <c r="AD655" s="81"/>
      <c r="AE655" s="83"/>
      <c r="AF655" s="82"/>
      <c r="AG655" s="99"/>
      <c r="AH655" s="99"/>
      <c r="AI655" s="99"/>
      <c r="AJ655" s="81"/>
      <c r="AK655" s="83"/>
      <c r="AL655" s="81"/>
      <c r="AM655" s="81"/>
      <c r="AN655" s="82"/>
      <c r="AO655" s="81"/>
      <c r="AP655" s="99"/>
      <c r="AQ655" s="81"/>
      <c r="AR655" s="83"/>
      <c r="AS655" s="82"/>
      <c r="AT655" s="81"/>
    </row>
    <row r="656" spans="1:46" s="73" customFormat="1" ht="31.15" hidden="1" customHeight="1" x14ac:dyDescent="0.3">
      <c r="A656" s="75" t="s">
        <v>852</v>
      </c>
      <c r="B656" s="76" t="s">
        <v>853</v>
      </c>
      <c r="C656" s="77">
        <v>0</v>
      </c>
      <c r="D656" s="88">
        <v>0</v>
      </c>
      <c r="E656" s="119">
        <v>0</v>
      </c>
      <c r="F656" s="93"/>
      <c r="G656" s="93"/>
      <c r="H656" s="92"/>
      <c r="I656" s="92"/>
      <c r="J656" s="93"/>
      <c r="K656" s="93"/>
      <c r="L656" s="92"/>
      <c r="M656" s="93"/>
      <c r="N656" s="92"/>
      <c r="O656" s="93"/>
      <c r="P656" s="92"/>
      <c r="Q656" s="94"/>
      <c r="R656" s="100"/>
      <c r="S656" s="100"/>
      <c r="T656" s="92"/>
      <c r="U656" s="94"/>
      <c r="V656" s="92"/>
      <c r="W656" s="92"/>
      <c r="X656" s="85"/>
      <c r="Y656" s="95"/>
      <c r="Z656" s="102"/>
      <c r="AA656" s="87"/>
      <c r="AB656" s="87"/>
      <c r="AC656" s="95"/>
      <c r="AD656" s="87"/>
      <c r="AE656" s="85"/>
      <c r="AG656" s="102"/>
      <c r="AH656" s="102"/>
      <c r="AI656" s="102"/>
      <c r="AJ656" s="87"/>
      <c r="AK656" s="85"/>
      <c r="AL656" s="87"/>
      <c r="AM656" s="87"/>
      <c r="AO656" s="87"/>
      <c r="AP656" s="102"/>
      <c r="AQ656" s="87"/>
      <c r="AR656" s="85"/>
      <c r="AT656" s="87"/>
    </row>
    <row r="657" spans="1:46" s="73" customFormat="1" ht="18" hidden="1" customHeight="1" x14ac:dyDescent="0.3">
      <c r="A657" s="70" t="s">
        <v>854</v>
      </c>
      <c r="B657" s="71" t="s">
        <v>857</v>
      </c>
      <c r="C657" s="72">
        <v>0</v>
      </c>
      <c r="D657" s="80">
        <v>0</v>
      </c>
      <c r="E657" s="118">
        <f>E659</f>
        <v>0</v>
      </c>
      <c r="F657" s="90"/>
      <c r="G657" s="90"/>
      <c r="H657" s="89"/>
      <c r="I657" s="89"/>
      <c r="J657" s="90"/>
      <c r="K657" s="90"/>
      <c r="L657" s="89"/>
      <c r="M657" s="90"/>
      <c r="N657" s="89"/>
      <c r="O657" s="90"/>
      <c r="P657" s="89"/>
      <c r="Q657" s="91"/>
      <c r="R657" s="101"/>
      <c r="S657" s="101"/>
      <c r="T657" s="89"/>
      <c r="U657" s="91"/>
      <c r="V657" s="89"/>
      <c r="W657" s="89"/>
      <c r="X657" s="81"/>
      <c r="Y657" s="82"/>
      <c r="Z657" s="99"/>
      <c r="AA657" s="81"/>
      <c r="AB657" s="81"/>
      <c r="AC657" s="82"/>
      <c r="AD657" s="81"/>
      <c r="AE657" s="83"/>
      <c r="AF657" s="82"/>
      <c r="AG657" s="99"/>
      <c r="AH657" s="100"/>
      <c r="AI657" s="102"/>
      <c r="AJ657" s="87"/>
      <c r="AK657" s="85"/>
      <c r="AL657" s="87"/>
      <c r="AM657" s="87"/>
      <c r="AO657" s="87"/>
      <c r="AP657" s="102"/>
      <c r="AQ657" s="87"/>
      <c r="AR657" s="85"/>
      <c r="AT657" s="87"/>
    </row>
    <row r="658" spans="1:46" s="73" customFormat="1" ht="36" hidden="1" customHeight="1" x14ac:dyDescent="0.3">
      <c r="A658" s="70" t="s">
        <v>855</v>
      </c>
      <c r="B658" s="71" t="s">
        <v>858</v>
      </c>
      <c r="C658" s="72">
        <v>0</v>
      </c>
      <c r="D658" s="80">
        <v>0</v>
      </c>
      <c r="E658" s="120">
        <f>E659</f>
        <v>0</v>
      </c>
      <c r="F658" s="90"/>
      <c r="G658" s="90"/>
      <c r="H658" s="89"/>
      <c r="I658" s="89"/>
      <c r="J658" s="90"/>
      <c r="K658" s="90"/>
      <c r="L658" s="89"/>
      <c r="M658" s="90"/>
      <c r="N658" s="89"/>
      <c r="O658" s="90"/>
      <c r="P658" s="89"/>
      <c r="Q658" s="91"/>
      <c r="R658" s="101"/>
      <c r="S658" s="101"/>
      <c r="T658" s="89"/>
      <c r="U658" s="91"/>
      <c r="V658" s="89"/>
      <c r="W658" s="89"/>
      <c r="X658" s="89"/>
      <c r="Y658" s="91"/>
      <c r="Z658" s="101"/>
      <c r="AA658" s="89"/>
      <c r="AB658" s="89"/>
      <c r="AC658" s="91"/>
      <c r="AD658" s="89"/>
      <c r="AE658" s="90"/>
      <c r="AF658" s="91"/>
      <c r="AG658" s="101"/>
      <c r="AH658" s="99"/>
      <c r="AI658" s="99"/>
      <c r="AJ658" s="81"/>
      <c r="AK658" s="83"/>
      <c r="AL658" s="81"/>
      <c r="AM658" s="81"/>
      <c r="AN658" s="82"/>
      <c r="AO658" s="81"/>
      <c r="AP658" s="99"/>
      <c r="AQ658" s="81"/>
      <c r="AR658" s="81"/>
      <c r="AS658" s="82"/>
      <c r="AT658" s="81"/>
    </row>
    <row r="659" spans="1:46" s="73" customFormat="1" ht="31.15" hidden="1" customHeight="1" x14ac:dyDescent="0.3">
      <c r="A659" s="75" t="s">
        <v>856</v>
      </c>
      <c r="B659" s="76" t="s">
        <v>859</v>
      </c>
      <c r="C659" s="77">
        <v>0</v>
      </c>
      <c r="D659" s="77">
        <v>0</v>
      </c>
      <c r="E659" s="116">
        <v>0</v>
      </c>
      <c r="F659" s="78"/>
      <c r="G659" s="85"/>
      <c r="H659" s="87"/>
      <c r="I659" s="87"/>
      <c r="J659" s="85"/>
      <c r="K659" s="85"/>
      <c r="L659" s="87"/>
      <c r="M659" s="85"/>
      <c r="N659" s="87"/>
      <c r="O659" s="85"/>
      <c r="P659" s="87"/>
      <c r="R659" s="102"/>
      <c r="S659" s="102"/>
      <c r="T659" s="87"/>
      <c r="V659" s="87"/>
      <c r="W659" s="87"/>
      <c r="X659" s="87"/>
      <c r="Y659" s="95"/>
      <c r="Z659" s="102"/>
      <c r="AA659" s="87"/>
      <c r="AB659" s="87"/>
      <c r="AC659" s="95"/>
      <c r="AD659" s="87"/>
      <c r="AE659" s="85"/>
      <c r="AG659" s="102"/>
      <c r="AH659" s="102"/>
      <c r="AI659" s="102"/>
      <c r="AJ659" s="102"/>
      <c r="AK659" s="85"/>
      <c r="AL659" s="87"/>
      <c r="AM659" s="87"/>
      <c r="AO659" s="87"/>
      <c r="AP659" s="102"/>
      <c r="AQ659" s="87"/>
      <c r="AR659" s="85"/>
      <c r="AT659" s="87"/>
    </row>
    <row r="660" spans="1:46" s="138" customFormat="1" ht="18" hidden="1" customHeight="1" x14ac:dyDescent="0.3">
      <c r="A660" s="70" t="s">
        <v>1022</v>
      </c>
      <c r="B660" s="71" t="s">
        <v>1025</v>
      </c>
      <c r="C660" s="72">
        <f>C661</f>
        <v>0</v>
      </c>
      <c r="D660" s="72">
        <f t="shared" ref="D660:E660" si="307">D661</f>
        <v>0</v>
      </c>
      <c r="E660" s="72">
        <f t="shared" si="307"/>
        <v>0</v>
      </c>
      <c r="F660" s="135"/>
      <c r="G660" s="136"/>
      <c r="H660" s="137"/>
      <c r="I660" s="137"/>
      <c r="J660" s="136"/>
      <c r="K660" s="136"/>
      <c r="L660" s="137"/>
      <c r="M660" s="136"/>
      <c r="N660" s="137"/>
      <c r="O660" s="136"/>
      <c r="P660" s="137"/>
      <c r="R660" s="139"/>
      <c r="S660" s="139"/>
      <c r="T660" s="137"/>
      <c r="V660" s="137"/>
      <c r="W660" s="137"/>
      <c r="X660" s="137"/>
      <c r="Y660" s="140"/>
      <c r="Z660" s="139"/>
      <c r="AA660" s="137"/>
      <c r="AB660" s="137"/>
      <c r="AC660" s="140"/>
      <c r="AD660" s="137"/>
      <c r="AE660" s="136"/>
      <c r="AG660" s="139"/>
      <c r="AH660" s="139"/>
      <c r="AI660" s="139"/>
      <c r="AJ660" s="139"/>
      <c r="AK660" s="136"/>
      <c r="AL660" s="137"/>
      <c r="AM660" s="137"/>
      <c r="AO660" s="137"/>
      <c r="AP660" s="139"/>
      <c r="AQ660" s="137"/>
      <c r="AR660" s="136"/>
      <c r="AT660" s="137"/>
    </row>
    <row r="661" spans="1:46" s="138" customFormat="1" ht="37.5" hidden="1" x14ac:dyDescent="0.3">
      <c r="A661" s="70" t="s">
        <v>1023</v>
      </c>
      <c r="B661" s="71" t="s">
        <v>1026</v>
      </c>
      <c r="C661" s="72">
        <f>C662</f>
        <v>0</v>
      </c>
      <c r="D661" s="72">
        <f t="shared" ref="D661:E661" si="308">D662</f>
        <v>0</v>
      </c>
      <c r="E661" s="72">
        <f t="shared" si="308"/>
        <v>0</v>
      </c>
      <c r="F661" s="135"/>
      <c r="G661" s="136"/>
      <c r="H661" s="137"/>
      <c r="I661" s="137"/>
      <c r="J661" s="136"/>
      <c r="K661" s="136"/>
      <c r="L661" s="137"/>
      <c r="M661" s="136"/>
      <c r="N661" s="137"/>
      <c r="O661" s="136"/>
      <c r="P661" s="137"/>
      <c r="R661" s="139"/>
      <c r="S661" s="139"/>
      <c r="T661" s="137"/>
      <c r="V661" s="137"/>
      <c r="W661" s="137"/>
      <c r="X661" s="137"/>
      <c r="Y661" s="140"/>
      <c r="Z661" s="139"/>
      <c r="AA661" s="137"/>
      <c r="AB661" s="137"/>
      <c r="AC661" s="140"/>
      <c r="AD661" s="137"/>
      <c r="AE661" s="136"/>
      <c r="AG661" s="139"/>
      <c r="AH661" s="139"/>
      <c r="AI661" s="139"/>
      <c r="AJ661" s="139"/>
      <c r="AK661" s="136"/>
      <c r="AL661" s="137"/>
      <c r="AM661" s="137"/>
      <c r="AO661" s="137"/>
      <c r="AP661" s="139"/>
      <c r="AQ661" s="137"/>
      <c r="AR661" s="136"/>
      <c r="AT661" s="137"/>
    </row>
    <row r="662" spans="1:46" s="73" customFormat="1" ht="31.5" hidden="1" x14ac:dyDescent="0.3">
      <c r="A662" s="75" t="s">
        <v>1024</v>
      </c>
      <c r="B662" s="76" t="s">
        <v>1033</v>
      </c>
      <c r="C662" s="77">
        <v>0</v>
      </c>
      <c r="D662" s="77">
        <v>0</v>
      </c>
      <c r="E662" s="116">
        <v>0</v>
      </c>
      <c r="F662" s="78"/>
      <c r="G662" s="85"/>
      <c r="H662" s="87"/>
      <c r="I662" s="87"/>
      <c r="J662" s="85"/>
      <c r="K662" s="85"/>
      <c r="L662" s="87"/>
      <c r="M662" s="85"/>
      <c r="N662" s="87"/>
      <c r="O662" s="85"/>
      <c r="P662" s="87"/>
      <c r="R662" s="102"/>
      <c r="S662" s="102"/>
      <c r="T662" s="87"/>
      <c r="V662" s="87"/>
      <c r="W662" s="87"/>
      <c r="X662" s="87"/>
      <c r="Y662" s="95"/>
      <c r="Z662" s="102"/>
      <c r="AA662" s="87"/>
      <c r="AB662" s="87"/>
      <c r="AC662" s="95"/>
      <c r="AD662" s="87"/>
      <c r="AE662" s="85"/>
      <c r="AG662" s="102"/>
      <c r="AH662" s="102"/>
      <c r="AI662" s="102"/>
      <c r="AJ662" s="102"/>
      <c r="AK662" s="85"/>
      <c r="AL662" s="87"/>
      <c r="AM662" s="87"/>
      <c r="AO662" s="87"/>
      <c r="AP662" s="102"/>
      <c r="AQ662" s="87"/>
      <c r="AR662" s="85"/>
      <c r="AT662" s="87"/>
    </row>
    <row r="663" spans="1:46" s="73" customFormat="1" ht="37.5" hidden="1" x14ac:dyDescent="0.3">
      <c r="A663" s="123" t="s">
        <v>873</v>
      </c>
      <c r="B663" s="71" t="s">
        <v>875</v>
      </c>
      <c r="C663" s="72">
        <f>C664</f>
        <v>0</v>
      </c>
      <c r="D663" s="72">
        <f t="shared" ref="D663:E663" si="309">D664</f>
        <v>0</v>
      </c>
      <c r="E663" s="72">
        <f t="shared" si="309"/>
        <v>0</v>
      </c>
      <c r="F663" s="78"/>
      <c r="G663" s="85"/>
      <c r="H663" s="87"/>
      <c r="I663" s="87"/>
      <c r="J663" s="85"/>
      <c r="K663" s="85"/>
      <c r="L663" s="87"/>
      <c r="M663" s="85"/>
      <c r="N663" s="87"/>
      <c r="O663" s="85"/>
      <c r="P663" s="87"/>
      <c r="R663" s="102"/>
      <c r="S663" s="102"/>
      <c r="T663" s="87"/>
      <c r="V663" s="87"/>
      <c r="W663" s="87"/>
      <c r="X663" s="87"/>
      <c r="Y663" s="95"/>
      <c r="Z663" s="102"/>
      <c r="AA663" s="87"/>
      <c r="AB663" s="87"/>
      <c r="AC663" s="95"/>
      <c r="AD663" s="87"/>
      <c r="AE663" s="85"/>
      <c r="AG663" s="102"/>
      <c r="AH663" s="102"/>
      <c r="AI663" s="102"/>
      <c r="AJ663" s="102"/>
      <c r="AK663" s="85"/>
      <c r="AL663" s="87"/>
      <c r="AM663" s="87"/>
      <c r="AO663" s="87"/>
      <c r="AP663" s="102"/>
      <c r="AQ663" s="87"/>
      <c r="AR663" s="85"/>
      <c r="AT663" s="87"/>
    </row>
    <row r="664" spans="1:46" s="73" customFormat="1" ht="37.5" hidden="1" x14ac:dyDescent="0.3">
      <c r="A664" s="123" t="s">
        <v>872</v>
      </c>
      <c r="B664" s="71" t="s">
        <v>874</v>
      </c>
      <c r="C664" s="72">
        <f>C665</f>
        <v>0</v>
      </c>
      <c r="D664" s="72">
        <f t="shared" ref="D664:E664" si="310">D665</f>
        <v>0</v>
      </c>
      <c r="E664" s="72">
        <f t="shared" si="310"/>
        <v>0</v>
      </c>
      <c r="F664" s="78"/>
      <c r="G664" s="85"/>
      <c r="H664" s="87"/>
      <c r="I664" s="87"/>
      <c r="J664" s="85"/>
      <c r="K664" s="85"/>
      <c r="L664" s="87"/>
      <c r="M664" s="85"/>
      <c r="N664" s="87"/>
      <c r="O664" s="85"/>
      <c r="P664" s="87"/>
      <c r="R664" s="102"/>
      <c r="S664" s="102"/>
      <c r="T664" s="87"/>
      <c r="V664" s="87"/>
      <c r="W664" s="87"/>
      <c r="X664" s="87"/>
      <c r="Y664" s="95"/>
      <c r="Z664" s="102"/>
      <c r="AA664" s="87"/>
      <c r="AB664" s="87"/>
      <c r="AC664" s="95"/>
      <c r="AD664" s="87"/>
      <c r="AE664" s="85"/>
      <c r="AG664" s="102"/>
      <c r="AH664" s="102"/>
      <c r="AI664" s="102"/>
      <c r="AJ664" s="102"/>
      <c r="AK664" s="85"/>
      <c r="AL664" s="87"/>
      <c r="AM664" s="87"/>
      <c r="AO664" s="87"/>
      <c r="AP664" s="102"/>
      <c r="AQ664" s="87"/>
      <c r="AR664" s="85"/>
      <c r="AT664" s="87"/>
    </row>
    <row r="665" spans="1:46" s="73" customFormat="1" ht="31.5" hidden="1" x14ac:dyDescent="0.3">
      <c r="A665" s="124" t="s">
        <v>876</v>
      </c>
      <c r="B665" s="76" t="s">
        <v>896</v>
      </c>
      <c r="C665" s="125">
        <v>0</v>
      </c>
      <c r="D665" s="125">
        <v>0</v>
      </c>
      <c r="E665" s="126">
        <v>0</v>
      </c>
      <c r="F665" s="78"/>
      <c r="G665" s="85"/>
      <c r="H665" s="87"/>
      <c r="I665" s="87"/>
      <c r="J665" s="85"/>
      <c r="K665" s="85"/>
      <c r="L665" s="87"/>
      <c r="M665" s="85"/>
      <c r="N665" s="87"/>
      <c r="O665" s="85"/>
      <c r="P665" s="87"/>
      <c r="R665" s="102"/>
      <c r="S665" s="102"/>
      <c r="T665" s="87"/>
      <c r="V665" s="87"/>
      <c r="W665" s="87"/>
      <c r="X665" s="87"/>
      <c r="Y665" s="95"/>
      <c r="Z665" s="102"/>
      <c r="AA665" s="87"/>
      <c r="AB665" s="87"/>
      <c r="AC665" s="95"/>
      <c r="AD665" s="87"/>
      <c r="AE665" s="85"/>
      <c r="AG665" s="102"/>
      <c r="AH665" s="102"/>
      <c r="AI665" s="102"/>
      <c r="AJ665" s="102"/>
      <c r="AK665" s="85"/>
      <c r="AL665" s="87"/>
      <c r="AM665" s="87"/>
      <c r="AO665" s="87"/>
      <c r="AP665" s="102"/>
      <c r="AQ665" s="87"/>
      <c r="AR665" s="85"/>
      <c r="AT665" s="87"/>
    </row>
    <row r="666" spans="1:46" s="41" customFormat="1" ht="23.25" customHeight="1" x14ac:dyDescent="0.3">
      <c r="A666" s="43" t="s">
        <v>716</v>
      </c>
      <c r="B666" s="44" t="s">
        <v>717</v>
      </c>
      <c r="C666" s="11">
        <f t="shared" ref="C666:E666" si="311">SUM(C667)</f>
        <v>1036348400</v>
      </c>
      <c r="D666" s="11">
        <f t="shared" si="311"/>
        <v>820586200</v>
      </c>
      <c r="E666" s="11">
        <f t="shared" si="311"/>
        <v>701662400</v>
      </c>
      <c r="F666" s="79"/>
      <c r="G666" s="84"/>
      <c r="H666" s="86"/>
      <c r="I666" s="86"/>
      <c r="J666" s="84"/>
      <c r="K666" s="84"/>
      <c r="L666" s="86"/>
      <c r="M666" s="84"/>
      <c r="N666" s="86"/>
      <c r="O666" s="84"/>
      <c r="P666" s="86"/>
      <c r="R666" s="103"/>
      <c r="S666" s="103"/>
      <c r="T666" s="86"/>
      <c r="V666" s="86"/>
      <c r="W666" s="86"/>
      <c r="X666" s="86"/>
      <c r="Y666" s="107"/>
      <c r="Z666" s="103"/>
      <c r="AA666" s="86"/>
      <c r="AB666" s="86"/>
      <c r="AC666" s="107"/>
      <c r="AD666" s="86"/>
      <c r="AE666" s="84"/>
      <c r="AG666" s="103"/>
      <c r="AH666" s="106"/>
      <c r="AI666" s="106"/>
      <c r="AJ666" s="103"/>
      <c r="AK666" s="84"/>
      <c r="AL666" s="86"/>
      <c r="AM666" s="86"/>
      <c r="AO666" s="98"/>
      <c r="AP666" s="106"/>
      <c r="AQ666" s="98"/>
      <c r="AR666" s="84"/>
      <c r="AT666" s="86"/>
    </row>
    <row r="667" spans="1:46" s="41" customFormat="1" ht="27.75" customHeight="1" x14ac:dyDescent="0.3">
      <c r="A667" s="43" t="s">
        <v>718</v>
      </c>
      <c r="B667" s="44" t="s">
        <v>719</v>
      </c>
      <c r="C667" s="11">
        <f>SUM(C668:C690)</f>
        <v>1036348400</v>
      </c>
      <c r="D667" s="11">
        <f t="shared" ref="D667:E667" si="312">SUM(D668:D690)</f>
        <v>820586200</v>
      </c>
      <c r="E667" s="11">
        <f t="shared" si="312"/>
        <v>701662400</v>
      </c>
      <c r="K667" s="84"/>
      <c r="L667" s="86"/>
      <c r="M667" s="84"/>
      <c r="O667" s="84"/>
      <c r="P667" s="86"/>
      <c r="R667" s="103"/>
      <c r="S667" s="106"/>
      <c r="T667" s="86"/>
      <c r="V667" s="98"/>
      <c r="W667" s="98"/>
      <c r="Z667" s="106"/>
      <c r="AA667" s="86"/>
      <c r="AB667" s="98"/>
      <c r="AC667" s="109"/>
      <c r="AD667" s="103"/>
      <c r="AE667" s="84"/>
      <c r="AG667" s="98"/>
      <c r="AJ667" s="103"/>
      <c r="AK667" s="84"/>
      <c r="AR667" s="84"/>
      <c r="AT667" s="98"/>
    </row>
    <row r="668" spans="1:46" s="41" customFormat="1" ht="36" hidden="1" customHeight="1" x14ac:dyDescent="0.3">
      <c r="A668" s="48" t="s">
        <v>720</v>
      </c>
      <c r="B668" s="46" t="s">
        <v>721</v>
      </c>
      <c r="C668" s="52">
        <v>53584200</v>
      </c>
      <c r="D668" s="52">
        <v>53584200</v>
      </c>
      <c r="E668" s="52">
        <v>53584200</v>
      </c>
      <c r="R668" s="86"/>
      <c r="T668" s="86"/>
      <c r="AA668" s="86"/>
      <c r="AD668" s="103"/>
      <c r="AE668" s="84"/>
      <c r="AJ668" s="103"/>
      <c r="AK668" s="84"/>
    </row>
    <row r="669" spans="1:46" s="19" customFormat="1" ht="36" hidden="1" customHeight="1" x14ac:dyDescent="0.3">
      <c r="A669" s="62" t="s">
        <v>904</v>
      </c>
      <c r="B669" s="46" t="s">
        <v>722</v>
      </c>
      <c r="C669" s="47">
        <v>0</v>
      </c>
      <c r="D669" s="47">
        <v>0</v>
      </c>
      <c r="E669" s="52">
        <v>0</v>
      </c>
      <c r="R669" s="96"/>
      <c r="T669" s="96"/>
      <c r="AA669" s="96"/>
      <c r="AD669" s="110"/>
      <c r="AE669" s="111"/>
      <c r="AJ669" s="110"/>
      <c r="AK669" s="111"/>
    </row>
    <row r="670" spans="1:46" s="41" customFormat="1" ht="31.15" hidden="1" customHeight="1" x14ac:dyDescent="0.3">
      <c r="A670" s="48" t="s">
        <v>723</v>
      </c>
      <c r="B670" s="46" t="s">
        <v>724</v>
      </c>
      <c r="C670" s="47">
        <v>0</v>
      </c>
      <c r="D670" s="47">
        <v>0</v>
      </c>
      <c r="E670" s="52">
        <v>0</v>
      </c>
      <c r="R670" s="86"/>
      <c r="T670" s="86"/>
      <c r="AA670" s="86"/>
      <c r="AD670" s="103"/>
      <c r="AE670" s="84"/>
      <c r="AJ670" s="103"/>
      <c r="AK670" s="84"/>
    </row>
    <row r="671" spans="1:46" s="41" customFormat="1" ht="31.15" hidden="1" customHeight="1" x14ac:dyDescent="0.3">
      <c r="A671" s="48" t="s">
        <v>725</v>
      </c>
      <c r="B671" s="46" t="s">
        <v>724</v>
      </c>
      <c r="C671" s="52">
        <v>0</v>
      </c>
      <c r="D671" s="52">
        <v>0</v>
      </c>
      <c r="E671" s="52">
        <v>0</v>
      </c>
      <c r="R671" s="86"/>
      <c r="T671" s="86"/>
      <c r="AA671" s="86"/>
      <c r="AD671" s="103"/>
      <c r="AE671" s="84"/>
      <c r="AJ671" s="103"/>
      <c r="AK671" s="84"/>
    </row>
    <row r="672" spans="1:46" s="41" customFormat="1" ht="36" hidden="1" customHeight="1" x14ac:dyDescent="0.3">
      <c r="A672" s="48" t="s">
        <v>860</v>
      </c>
      <c r="B672" s="46" t="s">
        <v>727</v>
      </c>
      <c r="C672" s="52">
        <v>0</v>
      </c>
      <c r="D672" s="52">
        <v>0</v>
      </c>
      <c r="E672" s="52">
        <v>0</v>
      </c>
      <c r="R672" s="86"/>
      <c r="T672" s="86"/>
      <c r="AA672" s="86"/>
      <c r="AD672" s="103"/>
      <c r="AE672" s="84"/>
      <c r="AJ672" s="103"/>
      <c r="AK672" s="84"/>
    </row>
    <row r="673" spans="1:37" s="41" customFormat="1" ht="37.5" hidden="1" x14ac:dyDescent="0.3">
      <c r="A673" s="48" t="s">
        <v>1225</v>
      </c>
      <c r="B673" s="46" t="s">
        <v>1215</v>
      </c>
      <c r="C673" s="52">
        <v>65020100</v>
      </c>
      <c r="D673" s="52">
        <v>175985800</v>
      </c>
      <c r="E673" s="52">
        <v>72048000</v>
      </c>
      <c r="R673" s="86"/>
      <c r="T673" s="86"/>
      <c r="AA673" s="86"/>
      <c r="AD673" s="103"/>
      <c r="AE673" s="84"/>
      <c r="AJ673" s="103"/>
      <c r="AK673" s="84"/>
    </row>
    <row r="674" spans="1:37" s="38" customFormat="1" ht="37.5" hidden="1" x14ac:dyDescent="0.3">
      <c r="A674" s="48" t="s">
        <v>728</v>
      </c>
      <c r="B674" s="46" t="s">
        <v>729</v>
      </c>
      <c r="C674" s="52">
        <v>3410100</v>
      </c>
      <c r="D674" s="52">
        <v>3410100</v>
      </c>
      <c r="E674" s="52">
        <v>3410100</v>
      </c>
      <c r="R674" s="97"/>
      <c r="T674" s="97"/>
      <c r="AA674" s="97"/>
      <c r="AD674" s="112"/>
      <c r="AE674" s="113"/>
      <c r="AJ674" s="112"/>
      <c r="AK674" s="113"/>
    </row>
    <row r="675" spans="1:37" s="38" customFormat="1" ht="37.5" hidden="1" x14ac:dyDescent="0.3">
      <c r="A675" s="48" t="s">
        <v>730</v>
      </c>
      <c r="B675" s="46" t="s">
        <v>722</v>
      </c>
      <c r="C675" s="52">
        <v>0</v>
      </c>
      <c r="D675" s="52">
        <v>0</v>
      </c>
      <c r="E675" s="52">
        <v>0</v>
      </c>
      <c r="R675" s="97"/>
      <c r="T675" s="97"/>
      <c r="AA675" s="97"/>
      <c r="AD675" s="112"/>
      <c r="AE675" s="113"/>
      <c r="AJ675" s="112"/>
      <c r="AK675" s="113"/>
    </row>
    <row r="676" spans="1:37" s="38" customFormat="1" ht="37.5" hidden="1" x14ac:dyDescent="0.3">
      <c r="A676" s="48" t="s">
        <v>1222</v>
      </c>
      <c r="B676" s="46" t="s">
        <v>721</v>
      </c>
      <c r="C676" s="52">
        <v>60000000</v>
      </c>
      <c r="D676" s="52">
        <v>0</v>
      </c>
      <c r="E676" s="52">
        <v>0</v>
      </c>
      <c r="R676" s="97"/>
      <c r="T676" s="97"/>
      <c r="AA676" s="97"/>
      <c r="AD676" s="112"/>
      <c r="AE676" s="113"/>
      <c r="AJ676" s="112"/>
      <c r="AK676" s="113"/>
    </row>
    <row r="677" spans="1:37" s="38" customFormat="1" ht="37.5" hidden="1" x14ac:dyDescent="0.3">
      <c r="A677" s="48" t="s">
        <v>897</v>
      </c>
      <c r="B677" s="46" t="s">
        <v>721</v>
      </c>
      <c r="C677" s="52">
        <v>45926400</v>
      </c>
      <c r="D677" s="52">
        <v>0</v>
      </c>
      <c r="E677" s="52">
        <v>0</v>
      </c>
      <c r="R677" s="97"/>
      <c r="T677" s="97"/>
      <c r="AA677" s="97"/>
      <c r="AD677" s="112"/>
      <c r="AE677" s="113"/>
      <c r="AJ677" s="112"/>
      <c r="AK677" s="113"/>
    </row>
    <row r="678" spans="1:37" s="38" customFormat="1" ht="37.5" hidden="1" x14ac:dyDescent="0.3">
      <c r="A678" s="48" t="s">
        <v>831</v>
      </c>
      <c r="B678" s="46" t="s">
        <v>721</v>
      </c>
      <c r="C678" s="52">
        <v>165336100</v>
      </c>
      <c r="D678" s="52">
        <v>0</v>
      </c>
      <c r="E678" s="52">
        <v>0</v>
      </c>
      <c r="R678" s="97"/>
      <c r="T678" s="97"/>
      <c r="AA678" s="97"/>
      <c r="AD678" s="112"/>
      <c r="AE678" s="113"/>
      <c r="AJ678" s="112"/>
      <c r="AK678" s="113"/>
    </row>
    <row r="679" spans="1:37" s="38" customFormat="1" ht="37.5" hidden="1" x14ac:dyDescent="0.3">
      <c r="A679" s="48" t="s">
        <v>832</v>
      </c>
      <c r="B679" s="46" t="s">
        <v>721</v>
      </c>
      <c r="C679" s="52">
        <v>0</v>
      </c>
      <c r="D679" s="52">
        <v>0</v>
      </c>
      <c r="E679" s="52">
        <v>0</v>
      </c>
      <c r="R679" s="97"/>
      <c r="T679" s="97"/>
      <c r="AA679" s="97"/>
      <c r="AD679" s="112"/>
      <c r="AE679" s="113"/>
      <c r="AJ679" s="112"/>
      <c r="AK679" s="113"/>
    </row>
    <row r="680" spans="1:37" s="38" customFormat="1" ht="31.5" hidden="1" x14ac:dyDescent="0.3">
      <c r="A680" s="48" t="s">
        <v>1010</v>
      </c>
      <c r="B680" s="46" t="s">
        <v>722</v>
      </c>
      <c r="C680" s="52">
        <v>1908700</v>
      </c>
      <c r="D680" s="52">
        <v>0</v>
      </c>
      <c r="E680" s="52">
        <v>0</v>
      </c>
      <c r="R680" s="97"/>
      <c r="T680" s="97"/>
      <c r="AA680" s="97"/>
      <c r="AD680" s="112"/>
      <c r="AE680" s="113"/>
      <c r="AJ680" s="112"/>
      <c r="AK680" s="113"/>
    </row>
    <row r="681" spans="1:37" s="38" customFormat="1" ht="31.5" hidden="1" x14ac:dyDescent="0.3">
      <c r="A681" s="48" t="s">
        <v>870</v>
      </c>
      <c r="B681" s="46" t="s">
        <v>1034</v>
      </c>
      <c r="C681" s="52">
        <v>0</v>
      </c>
      <c r="D681" s="52">
        <v>0</v>
      </c>
      <c r="E681" s="52">
        <v>0</v>
      </c>
      <c r="R681" s="97"/>
      <c r="T681" s="97"/>
      <c r="AA681" s="97"/>
      <c r="AD681" s="112"/>
      <c r="AE681" s="113"/>
      <c r="AJ681" s="112"/>
      <c r="AK681" s="113"/>
    </row>
    <row r="682" spans="1:37" s="38" customFormat="1" ht="31.5" hidden="1" x14ac:dyDescent="0.3">
      <c r="A682" s="48" t="s">
        <v>870</v>
      </c>
      <c r="B682" s="46" t="s">
        <v>721</v>
      </c>
      <c r="C682" s="52">
        <v>28000000</v>
      </c>
      <c r="D682" s="52">
        <v>8200000</v>
      </c>
      <c r="E682" s="52">
        <v>16600000</v>
      </c>
      <c r="R682" s="97"/>
      <c r="T682" s="97"/>
      <c r="AA682" s="97"/>
      <c r="AD682" s="112"/>
      <c r="AE682" s="113"/>
      <c r="AJ682" s="112"/>
      <c r="AK682" s="113"/>
    </row>
    <row r="683" spans="1:37" s="38" customFormat="1" ht="37.5" hidden="1" x14ac:dyDescent="0.3">
      <c r="A683" s="48" t="s">
        <v>871</v>
      </c>
      <c r="B683" s="46" t="s">
        <v>722</v>
      </c>
      <c r="C683" s="52">
        <v>0</v>
      </c>
      <c r="D683" s="52">
        <v>0</v>
      </c>
      <c r="E683" s="52">
        <v>0</v>
      </c>
      <c r="R683" s="97"/>
      <c r="T683" s="97"/>
      <c r="AA683" s="97"/>
      <c r="AD683" s="112"/>
      <c r="AE683" s="113"/>
      <c r="AJ683" s="112"/>
      <c r="AK683" s="113"/>
    </row>
    <row r="684" spans="1:37" s="38" customFormat="1" ht="37.5" hidden="1" x14ac:dyDescent="0.3">
      <c r="A684" s="48" t="s">
        <v>877</v>
      </c>
      <c r="B684" s="46" t="s">
        <v>721</v>
      </c>
      <c r="C684" s="52">
        <v>9090000</v>
      </c>
      <c r="D684" s="52">
        <v>0</v>
      </c>
      <c r="E684" s="52">
        <v>0</v>
      </c>
      <c r="R684" s="97"/>
      <c r="T684" s="97"/>
      <c r="AA684" s="97"/>
      <c r="AD684" s="112"/>
      <c r="AE684" s="113"/>
      <c r="AJ684" s="112"/>
      <c r="AK684" s="113"/>
    </row>
    <row r="685" spans="1:37" s="38" customFormat="1" ht="37.5" hidden="1" x14ac:dyDescent="0.3">
      <c r="A685" s="48" t="s">
        <v>1027</v>
      </c>
      <c r="B685" s="46" t="s">
        <v>721</v>
      </c>
      <c r="C685" s="52">
        <v>0</v>
      </c>
      <c r="D685" s="52">
        <v>0</v>
      </c>
      <c r="E685" s="52">
        <v>0</v>
      </c>
      <c r="R685" s="97"/>
      <c r="T685" s="97"/>
      <c r="AA685" s="97"/>
      <c r="AD685" s="112"/>
      <c r="AE685" s="113"/>
      <c r="AJ685" s="112"/>
      <c r="AK685" s="113"/>
    </row>
    <row r="686" spans="1:37" s="38" customFormat="1" ht="37.5" hidden="1" x14ac:dyDescent="0.3">
      <c r="A686" s="48" t="s">
        <v>878</v>
      </c>
      <c r="B686" s="46" t="s">
        <v>721</v>
      </c>
      <c r="C686" s="52">
        <v>0</v>
      </c>
      <c r="D686" s="52">
        <v>0</v>
      </c>
      <c r="E686" s="52">
        <v>0</v>
      </c>
      <c r="R686" s="97"/>
      <c r="T686" s="97"/>
      <c r="AA686" s="97"/>
      <c r="AD686" s="112"/>
      <c r="AE686" s="113"/>
      <c r="AJ686" s="112"/>
      <c r="AK686" s="113"/>
    </row>
    <row r="687" spans="1:37" s="38" customFormat="1" ht="56.25" hidden="1" x14ac:dyDescent="0.3">
      <c r="A687" s="48" t="s">
        <v>985</v>
      </c>
      <c r="B687" s="46" t="s">
        <v>722</v>
      </c>
      <c r="C687" s="52">
        <v>546199800</v>
      </c>
      <c r="D687" s="52">
        <v>546199800</v>
      </c>
      <c r="E687" s="52">
        <v>522813900</v>
      </c>
      <c r="R687" s="97"/>
      <c r="T687" s="97"/>
      <c r="AA687" s="97"/>
      <c r="AD687" s="112"/>
      <c r="AE687" s="113"/>
      <c r="AJ687" s="112"/>
      <c r="AK687" s="113"/>
    </row>
    <row r="688" spans="1:37" s="38" customFormat="1" ht="56.25" hidden="1" x14ac:dyDescent="0.3">
      <c r="A688" s="48" t="s">
        <v>1028</v>
      </c>
      <c r="B688" s="46" t="s">
        <v>721</v>
      </c>
      <c r="C688" s="52">
        <v>33206300</v>
      </c>
      <c r="D688" s="52">
        <v>33206300</v>
      </c>
      <c r="E688" s="52">
        <v>33206200</v>
      </c>
      <c r="R688" s="97"/>
      <c r="T688" s="97"/>
      <c r="AA688" s="97"/>
      <c r="AD688" s="112"/>
      <c r="AE688" s="113"/>
      <c r="AJ688" s="112"/>
      <c r="AK688" s="113"/>
    </row>
    <row r="689" spans="1:37" s="38" customFormat="1" ht="56.25" hidden="1" x14ac:dyDescent="0.3">
      <c r="A689" s="48" t="s">
        <v>1223</v>
      </c>
      <c r="B689" s="46" t="s">
        <v>721</v>
      </c>
      <c r="C689" s="52">
        <v>11283200</v>
      </c>
      <c r="D689" s="52">
        <v>0</v>
      </c>
      <c r="E689" s="52">
        <v>0</v>
      </c>
      <c r="R689" s="97"/>
      <c r="T689" s="97"/>
      <c r="AA689" s="97"/>
      <c r="AD689" s="112"/>
      <c r="AE689" s="113"/>
      <c r="AJ689" s="112"/>
      <c r="AK689" s="113"/>
    </row>
    <row r="690" spans="1:37" s="38" customFormat="1" ht="56.25" hidden="1" x14ac:dyDescent="0.3">
      <c r="A690" s="48" t="s">
        <v>1224</v>
      </c>
      <c r="B690" s="46" t="s">
        <v>721</v>
      </c>
      <c r="C690" s="52">
        <v>13383500</v>
      </c>
      <c r="D690" s="52">
        <v>0</v>
      </c>
      <c r="E690" s="52">
        <v>0</v>
      </c>
      <c r="R690" s="97"/>
      <c r="T690" s="97"/>
      <c r="AA690" s="97"/>
      <c r="AD690" s="112"/>
      <c r="AE690" s="113"/>
      <c r="AJ690" s="112"/>
      <c r="AK690" s="113"/>
    </row>
    <row r="691" spans="1:37" s="41" customFormat="1" ht="27.75" customHeight="1" x14ac:dyDescent="0.3">
      <c r="A691" s="43" t="s">
        <v>731</v>
      </c>
      <c r="B691" s="44" t="s">
        <v>732</v>
      </c>
      <c r="C691" s="11">
        <f>SUM(C692,C707,C710,C713,C716,C719,C722,C725)</f>
        <v>6616919100</v>
      </c>
      <c r="D691" s="11">
        <f>SUM(D692,D707,D710,D713,D716,D719,D722,D725)</f>
        <v>6456836500</v>
      </c>
      <c r="E691" s="11">
        <f>SUM(E692,E707,E710,E713,E716,E719,E722,E725)</f>
        <v>6458568600</v>
      </c>
      <c r="R691" s="98"/>
      <c r="T691" s="98"/>
      <c r="AA691" s="98"/>
      <c r="AD691" s="106"/>
      <c r="AE691" s="108"/>
      <c r="AJ691" s="106"/>
      <c r="AK691" s="108"/>
    </row>
    <row r="692" spans="1:37" s="41" customFormat="1" ht="38.25" customHeight="1" x14ac:dyDescent="0.3">
      <c r="A692" s="43" t="s">
        <v>733</v>
      </c>
      <c r="B692" s="44" t="s">
        <v>734</v>
      </c>
      <c r="C692" s="11">
        <f t="shared" ref="C692:E692" si="313">SUM(C693)</f>
        <v>6444110300</v>
      </c>
      <c r="D692" s="11">
        <f t="shared" si="313"/>
        <v>6282872000</v>
      </c>
      <c r="E692" s="11">
        <f t="shared" si="313"/>
        <v>6283082700</v>
      </c>
    </row>
    <row r="693" spans="1:37" s="41" customFormat="1" ht="42.75" customHeight="1" x14ac:dyDescent="0.3">
      <c r="A693" s="43" t="s">
        <v>735</v>
      </c>
      <c r="B693" s="44" t="s">
        <v>736</v>
      </c>
      <c r="C693" s="11">
        <f>SUM(C694:C706)</f>
        <v>6444110300</v>
      </c>
      <c r="D693" s="11">
        <f t="shared" ref="D693:E693" si="314">SUM(D694:D706)</f>
        <v>6282872000</v>
      </c>
      <c r="E693" s="11">
        <f t="shared" si="314"/>
        <v>6283082700</v>
      </c>
    </row>
    <row r="694" spans="1:37" s="41" customFormat="1" ht="93.75" hidden="1" customHeight="1" x14ac:dyDescent="0.3">
      <c r="A694" s="48" t="s">
        <v>1004</v>
      </c>
      <c r="B694" s="46" t="s">
        <v>737</v>
      </c>
      <c r="C694" s="47">
        <v>0</v>
      </c>
      <c r="D694" s="47">
        <v>0</v>
      </c>
      <c r="E694" s="47">
        <v>0</v>
      </c>
    </row>
    <row r="695" spans="1:37" s="41" customFormat="1" ht="75" hidden="1" customHeight="1" x14ac:dyDescent="0.3">
      <c r="A695" s="48" t="s">
        <v>738</v>
      </c>
      <c r="B695" s="46" t="s">
        <v>737</v>
      </c>
      <c r="C695" s="47">
        <v>5526112700</v>
      </c>
      <c r="D695" s="47">
        <v>5526112700</v>
      </c>
      <c r="E695" s="47">
        <v>5526112700</v>
      </c>
    </row>
    <row r="696" spans="1:37" s="41" customFormat="1" ht="56.25" hidden="1" customHeight="1" x14ac:dyDescent="0.3">
      <c r="A696" s="48" t="s">
        <v>841</v>
      </c>
      <c r="B696" s="46" t="s">
        <v>737</v>
      </c>
      <c r="C696" s="47">
        <v>30961200</v>
      </c>
      <c r="D696" s="47">
        <v>30961200</v>
      </c>
      <c r="E696" s="47">
        <v>30961200</v>
      </c>
    </row>
    <row r="697" spans="1:37" s="41" customFormat="1" ht="37.5" hidden="1" customHeight="1" x14ac:dyDescent="0.3">
      <c r="A697" s="48" t="s">
        <v>739</v>
      </c>
      <c r="B697" s="46" t="s">
        <v>737</v>
      </c>
      <c r="C697" s="47">
        <v>28156900</v>
      </c>
      <c r="D697" s="47">
        <v>29520800</v>
      </c>
      <c r="E697" s="47">
        <v>29520800</v>
      </c>
    </row>
    <row r="698" spans="1:37" s="41" customFormat="1" ht="75" hidden="1" customHeight="1" x14ac:dyDescent="0.3">
      <c r="A698" s="48" t="s">
        <v>740</v>
      </c>
      <c r="B698" s="46" t="s">
        <v>737</v>
      </c>
      <c r="C698" s="47">
        <v>27648400</v>
      </c>
      <c r="D698" s="47">
        <v>27648400</v>
      </c>
      <c r="E698" s="47">
        <v>27648400</v>
      </c>
    </row>
    <row r="699" spans="1:37" s="41" customFormat="1" ht="75" hidden="1" customHeight="1" x14ac:dyDescent="0.3">
      <c r="A699" s="48" t="s">
        <v>741</v>
      </c>
      <c r="B699" s="46" t="s">
        <v>737</v>
      </c>
      <c r="C699" s="47">
        <v>42389800</v>
      </c>
      <c r="D699" s="47">
        <v>42389800</v>
      </c>
      <c r="E699" s="47">
        <v>42389800</v>
      </c>
    </row>
    <row r="700" spans="1:37" s="41" customFormat="1" ht="31.5" hidden="1" customHeight="1" x14ac:dyDescent="0.3">
      <c r="A700" s="48" t="s">
        <v>742</v>
      </c>
      <c r="B700" s="46" t="s">
        <v>737</v>
      </c>
      <c r="C700" s="47">
        <v>98206400</v>
      </c>
      <c r="D700" s="47">
        <v>98206400</v>
      </c>
      <c r="E700" s="47">
        <v>98206400</v>
      </c>
    </row>
    <row r="701" spans="1:37" s="41" customFormat="1" ht="56.25" hidden="1" customHeight="1" x14ac:dyDescent="0.3">
      <c r="A701" s="48" t="s">
        <v>743</v>
      </c>
      <c r="B701" s="46" t="s">
        <v>1208</v>
      </c>
      <c r="C701" s="52">
        <v>562851800</v>
      </c>
      <c r="D701" s="52">
        <v>399874600</v>
      </c>
      <c r="E701" s="52">
        <v>400085300</v>
      </c>
    </row>
    <row r="702" spans="1:37" s="41" customFormat="1" ht="37.5" hidden="1" customHeight="1" x14ac:dyDescent="0.3">
      <c r="A702" s="48" t="s">
        <v>745</v>
      </c>
      <c r="B702" s="46" t="s">
        <v>744</v>
      </c>
      <c r="C702" s="47">
        <v>18414700</v>
      </c>
      <c r="D702" s="47">
        <v>18414700</v>
      </c>
      <c r="E702" s="47">
        <v>18414700</v>
      </c>
    </row>
    <row r="703" spans="1:37" s="41" customFormat="1" ht="31.5" hidden="1" customHeight="1" x14ac:dyDescent="0.3">
      <c r="A703" s="48" t="s">
        <v>746</v>
      </c>
      <c r="B703" s="46" t="s">
        <v>1208</v>
      </c>
      <c r="C703" s="52">
        <v>56629100</v>
      </c>
      <c r="D703" s="52">
        <v>56629100</v>
      </c>
      <c r="E703" s="52">
        <v>56629100</v>
      </c>
    </row>
    <row r="704" spans="1:37" s="41" customFormat="1" ht="56.25" hidden="1" customHeight="1" x14ac:dyDescent="0.3">
      <c r="A704" s="48" t="s">
        <v>747</v>
      </c>
      <c r="B704" s="46" t="s">
        <v>749</v>
      </c>
      <c r="C704" s="52">
        <v>173500</v>
      </c>
      <c r="D704" s="52">
        <v>173500</v>
      </c>
      <c r="E704" s="52">
        <v>173500</v>
      </c>
    </row>
    <row r="705" spans="1:5" s="41" customFormat="1" ht="56.25" hidden="1" customHeight="1" x14ac:dyDescent="0.3">
      <c r="A705" s="48" t="s">
        <v>748</v>
      </c>
      <c r="B705" s="46" t="s">
        <v>749</v>
      </c>
      <c r="C705" s="52">
        <v>52190800</v>
      </c>
      <c r="D705" s="52">
        <v>52190800</v>
      </c>
      <c r="E705" s="52">
        <v>52190800</v>
      </c>
    </row>
    <row r="706" spans="1:5" s="41" customFormat="1" ht="37.5" hidden="1" customHeight="1" x14ac:dyDescent="0.3">
      <c r="A706" s="48" t="s">
        <v>1209</v>
      </c>
      <c r="B706" s="46" t="s">
        <v>744</v>
      </c>
      <c r="C706" s="52">
        <v>375000</v>
      </c>
      <c r="D706" s="52">
        <v>750000</v>
      </c>
      <c r="E706" s="52">
        <v>750000</v>
      </c>
    </row>
    <row r="707" spans="1:5" s="41" customFormat="1" ht="64.900000000000006" customHeight="1" x14ac:dyDescent="0.3">
      <c r="A707" s="43" t="s">
        <v>750</v>
      </c>
      <c r="B707" s="44" t="s">
        <v>751</v>
      </c>
      <c r="C707" s="11">
        <f t="shared" ref="C707:E708" si="315">SUM(C708)</f>
        <v>71852100</v>
      </c>
      <c r="D707" s="11">
        <f t="shared" si="315"/>
        <v>71852100</v>
      </c>
      <c r="E707" s="11">
        <f t="shared" si="315"/>
        <v>71852100</v>
      </c>
    </row>
    <row r="708" spans="1:5" s="41" customFormat="1" ht="64.900000000000006" customHeight="1" x14ac:dyDescent="0.3">
      <c r="A708" s="43" t="s">
        <v>752</v>
      </c>
      <c r="B708" s="44" t="s">
        <v>753</v>
      </c>
      <c r="C708" s="11">
        <f t="shared" si="315"/>
        <v>71852100</v>
      </c>
      <c r="D708" s="11">
        <f t="shared" si="315"/>
        <v>71852100</v>
      </c>
      <c r="E708" s="11">
        <f t="shared" si="315"/>
        <v>71852100</v>
      </c>
    </row>
    <row r="709" spans="1:5" s="41" customFormat="1" ht="37.5" hidden="1" x14ac:dyDescent="0.3">
      <c r="A709" s="48" t="s">
        <v>754</v>
      </c>
      <c r="B709" s="46" t="s">
        <v>755</v>
      </c>
      <c r="C709" s="52">
        <v>71852100</v>
      </c>
      <c r="D709" s="52">
        <v>71852100</v>
      </c>
      <c r="E709" s="52">
        <v>71852100</v>
      </c>
    </row>
    <row r="710" spans="1:5" s="41" customFormat="1" ht="63.6" customHeight="1" x14ac:dyDescent="0.3">
      <c r="A710" s="43" t="s">
        <v>756</v>
      </c>
      <c r="B710" s="44" t="s">
        <v>757</v>
      </c>
      <c r="C710" s="11">
        <f t="shared" ref="C710:E711" si="316">SUM(C711)</f>
        <v>43936800</v>
      </c>
      <c r="D710" s="11">
        <f t="shared" si="316"/>
        <v>45068200</v>
      </c>
      <c r="E710" s="11">
        <f t="shared" si="316"/>
        <v>46029500</v>
      </c>
    </row>
    <row r="711" spans="1:5" s="41" customFormat="1" ht="66" customHeight="1" x14ac:dyDescent="0.3">
      <c r="A711" s="43" t="s">
        <v>758</v>
      </c>
      <c r="B711" s="44" t="s">
        <v>759</v>
      </c>
      <c r="C711" s="11">
        <f t="shared" si="316"/>
        <v>43936800</v>
      </c>
      <c r="D711" s="11">
        <f t="shared" si="316"/>
        <v>45068200</v>
      </c>
      <c r="E711" s="11">
        <f t="shared" si="316"/>
        <v>46029500</v>
      </c>
    </row>
    <row r="712" spans="1:5" s="41" customFormat="1" ht="37.5" hidden="1" x14ac:dyDescent="0.3">
      <c r="A712" s="48" t="s">
        <v>760</v>
      </c>
      <c r="B712" s="46" t="s">
        <v>1216</v>
      </c>
      <c r="C712" s="52">
        <v>43936800</v>
      </c>
      <c r="D712" s="52">
        <v>45068200</v>
      </c>
      <c r="E712" s="52">
        <v>46029500</v>
      </c>
    </row>
    <row r="713" spans="1:5" s="41" customFormat="1" ht="52.9" customHeight="1" x14ac:dyDescent="0.3">
      <c r="A713" s="43" t="s">
        <v>761</v>
      </c>
      <c r="B713" s="44" t="s">
        <v>762</v>
      </c>
      <c r="C713" s="11">
        <f t="shared" ref="C713:E714" si="317">SUM(C714)</f>
        <v>0</v>
      </c>
      <c r="D713" s="11">
        <f t="shared" si="317"/>
        <v>0</v>
      </c>
      <c r="E713" s="11">
        <f t="shared" si="317"/>
        <v>584400</v>
      </c>
    </row>
    <row r="714" spans="1:5" s="41" customFormat="1" ht="59.45" customHeight="1" x14ac:dyDescent="0.3">
      <c r="A714" s="43" t="s">
        <v>763</v>
      </c>
      <c r="B714" s="44" t="s">
        <v>764</v>
      </c>
      <c r="C714" s="11">
        <f t="shared" si="317"/>
        <v>0</v>
      </c>
      <c r="D714" s="11">
        <f t="shared" si="317"/>
        <v>0</v>
      </c>
      <c r="E714" s="11">
        <f t="shared" si="317"/>
        <v>584400</v>
      </c>
    </row>
    <row r="715" spans="1:5" s="41" customFormat="1" ht="37.5" hidden="1" x14ac:dyDescent="0.3">
      <c r="A715" s="48" t="s">
        <v>765</v>
      </c>
      <c r="B715" s="46" t="s">
        <v>766</v>
      </c>
      <c r="C715" s="52">
        <v>0</v>
      </c>
      <c r="D715" s="52">
        <v>0</v>
      </c>
      <c r="E715" s="52">
        <v>584400</v>
      </c>
    </row>
    <row r="716" spans="1:5" s="41" customFormat="1" ht="37.5" hidden="1" x14ac:dyDescent="0.3">
      <c r="A716" s="43" t="s">
        <v>767</v>
      </c>
      <c r="B716" s="44" t="s">
        <v>768</v>
      </c>
      <c r="C716" s="11">
        <f t="shared" ref="C716:E720" si="318">SUM(C717)</f>
        <v>0</v>
      </c>
      <c r="D716" s="11">
        <f t="shared" si="318"/>
        <v>0</v>
      </c>
      <c r="E716" s="11">
        <f t="shared" si="318"/>
        <v>0</v>
      </c>
    </row>
    <row r="717" spans="1:5" s="41" customFormat="1" ht="37.5" hidden="1" x14ac:dyDescent="0.3">
      <c r="A717" s="43" t="s">
        <v>769</v>
      </c>
      <c r="B717" s="44" t="s">
        <v>770</v>
      </c>
      <c r="C717" s="11">
        <f t="shared" si="318"/>
        <v>0</v>
      </c>
      <c r="D717" s="11">
        <f t="shared" si="318"/>
        <v>0</v>
      </c>
      <c r="E717" s="11">
        <f t="shared" si="318"/>
        <v>0</v>
      </c>
    </row>
    <row r="718" spans="1:5" s="38" customFormat="1" ht="37.5" hidden="1" x14ac:dyDescent="0.3">
      <c r="A718" s="45" t="s">
        <v>771</v>
      </c>
      <c r="B718" s="51" t="s">
        <v>772</v>
      </c>
      <c r="C718" s="50">
        <v>0</v>
      </c>
      <c r="D718" s="50">
        <v>0</v>
      </c>
      <c r="E718" s="50">
        <v>0</v>
      </c>
    </row>
    <row r="719" spans="1:5" hidden="1" x14ac:dyDescent="0.3">
      <c r="A719" s="54" t="s">
        <v>773</v>
      </c>
      <c r="B719" s="55" t="s">
        <v>774</v>
      </c>
      <c r="C719" s="11">
        <f t="shared" si="318"/>
        <v>0</v>
      </c>
      <c r="D719" s="11">
        <f t="shared" si="318"/>
        <v>0</v>
      </c>
      <c r="E719" s="11">
        <f t="shared" si="318"/>
        <v>0</v>
      </c>
    </row>
    <row r="720" spans="1:5" ht="37.5" hidden="1" x14ac:dyDescent="0.3">
      <c r="A720" s="54" t="s">
        <v>775</v>
      </c>
      <c r="B720" s="55" t="s">
        <v>776</v>
      </c>
      <c r="C720" s="11">
        <f t="shared" si="318"/>
        <v>0</v>
      </c>
      <c r="D720" s="11">
        <f t="shared" si="318"/>
        <v>0</v>
      </c>
      <c r="E720" s="11">
        <f t="shared" si="318"/>
        <v>0</v>
      </c>
    </row>
    <row r="721" spans="1:5" s="38" customFormat="1" ht="37.5" hidden="1" x14ac:dyDescent="0.3">
      <c r="A721" s="45" t="s">
        <v>777</v>
      </c>
      <c r="B721" s="51" t="s">
        <v>778</v>
      </c>
      <c r="C721" s="50">
        <v>0</v>
      </c>
      <c r="D721" s="50">
        <v>0</v>
      </c>
      <c r="E721" s="50">
        <v>0</v>
      </c>
    </row>
    <row r="722" spans="1:5" s="41" customFormat="1" ht="29.25" customHeight="1" x14ac:dyDescent="0.3">
      <c r="A722" s="43" t="s">
        <v>779</v>
      </c>
      <c r="B722" s="44" t="s">
        <v>780</v>
      </c>
      <c r="C722" s="11">
        <f t="shared" ref="C722:E723" si="319">SUM(C723)</f>
        <v>25668200</v>
      </c>
      <c r="D722" s="11">
        <f t="shared" si="319"/>
        <v>25668200</v>
      </c>
      <c r="E722" s="11">
        <f t="shared" si="319"/>
        <v>25668200</v>
      </c>
    </row>
    <row r="723" spans="1:5" s="41" customFormat="1" ht="24.75" customHeight="1" x14ac:dyDescent="0.3">
      <c r="A723" s="43" t="s">
        <v>781</v>
      </c>
      <c r="B723" s="44" t="s">
        <v>782</v>
      </c>
      <c r="C723" s="11">
        <f t="shared" si="319"/>
        <v>25668200</v>
      </c>
      <c r="D723" s="11">
        <f t="shared" si="319"/>
        <v>25668200</v>
      </c>
      <c r="E723" s="11">
        <f t="shared" si="319"/>
        <v>25668200</v>
      </c>
    </row>
    <row r="724" spans="1:5" s="38" customFormat="1" ht="31.15" hidden="1" customHeight="1" x14ac:dyDescent="0.3">
      <c r="A724" s="48" t="s">
        <v>783</v>
      </c>
      <c r="B724" s="46" t="s">
        <v>784</v>
      </c>
      <c r="C724" s="52">
        <v>25668200</v>
      </c>
      <c r="D724" s="52">
        <v>25668200</v>
      </c>
      <c r="E724" s="52">
        <v>25668200</v>
      </c>
    </row>
    <row r="725" spans="1:5" s="41" customFormat="1" x14ac:dyDescent="0.3">
      <c r="A725" s="43" t="s">
        <v>785</v>
      </c>
      <c r="B725" s="44" t="s">
        <v>786</v>
      </c>
      <c r="C725" s="11">
        <f>SUM(C726)</f>
        <v>31351700</v>
      </c>
      <c r="D725" s="11">
        <f t="shared" ref="D725:E725" si="320">SUM(D726)</f>
        <v>31376000</v>
      </c>
      <c r="E725" s="11">
        <f t="shared" si="320"/>
        <v>31351700</v>
      </c>
    </row>
    <row r="726" spans="1:5" s="41" customFormat="1" x14ac:dyDescent="0.3">
      <c r="A726" s="43" t="s">
        <v>787</v>
      </c>
      <c r="B726" s="44" t="s">
        <v>788</v>
      </c>
      <c r="C726" s="11">
        <f>SUM(C727:C731)</f>
        <v>31351700</v>
      </c>
      <c r="D726" s="11">
        <f t="shared" ref="D726:E726" si="321">SUM(D727:D731)</f>
        <v>31376000</v>
      </c>
      <c r="E726" s="11">
        <f t="shared" si="321"/>
        <v>31351700</v>
      </c>
    </row>
    <row r="727" spans="1:5" s="41" customFormat="1" ht="31.5" hidden="1" x14ac:dyDescent="0.3">
      <c r="A727" s="48" t="s">
        <v>789</v>
      </c>
      <c r="B727" s="46" t="s">
        <v>790</v>
      </c>
      <c r="C727" s="52">
        <v>13429700</v>
      </c>
      <c r="D727" s="52">
        <v>13429700</v>
      </c>
      <c r="E727" s="52">
        <v>13429700</v>
      </c>
    </row>
    <row r="728" spans="1:5" s="41" customFormat="1" ht="31.5" hidden="1" x14ac:dyDescent="0.3">
      <c r="A728" s="48" t="s">
        <v>791</v>
      </c>
      <c r="B728" s="46" t="s">
        <v>790</v>
      </c>
      <c r="C728" s="52">
        <v>1179100</v>
      </c>
      <c r="D728" s="52">
        <v>1179100</v>
      </c>
      <c r="E728" s="52">
        <v>1179100</v>
      </c>
    </row>
    <row r="729" spans="1:5" s="41" customFormat="1" ht="56.25" hidden="1" x14ac:dyDescent="0.3">
      <c r="A729" s="48" t="s">
        <v>792</v>
      </c>
      <c r="B729" s="46" t="s">
        <v>790</v>
      </c>
      <c r="C729" s="52">
        <v>1179100</v>
      </c>
      <c r="D729" s="52">
        <v>1179100</v>
      </c>
      <c r="E729" s="52">
        <v>1179100</v>
      </c>
    </row>
    <row r="730" spans="1:5" s="41" customFormat="1" ht="31.15" hidden="1" customHeight="1" x14ac:dyDescent="0.3">
      <c r="A730" s="48" t="s">
        <v>793</v>
      </c>
      <c r="B730" s="46" t="s">
        <v>790</v>
      </c>
      <c r="C730" s="52">
        <v>15563800</v>
      </c>
      <c r="D730" s="52">
        <v>15563800</v>
      </c>
      <c r="E730" s="52">
        <v>15563800</v>
      </c>
    </row>
    <row r="731" spans="1:5" s="41" customFormat="1" ht="36" hidden="1" customHeight="1" x14ac:dyDescent="0.3">
      <c r="A731" s="48" t="s">
        <v>986</v>
      </c>
      <c r="B731" s="46" t="s">
        <v>790</v>
      </c>
      <c r="C731" s="52">
        <v>0</v>
      </c>
      <c r="D731" s="52">
        <v>24300</v>
      </c>
      <c r="E731" s="52">
        <v>0</v>
      </c>
    </row>
    <row r="732" spans="1:5" s="41" customFormat="1" x14ac:dyDescent="0.3">
      <c r="A732" s="43" t="s">
        <v>794</v>
      </c>
      <c r="B732" s="44" t="s">
        <v>795</v>
      </c>
      <c r="C732" s="11">
        <f>SUM(C745+C739+C733+C736+C742)</f>
        <v>251905800</v>
      </c>
      <c r="D732" s="11">
        <f t="shared" ref="D732:E732" si="322">SUM(D745+D739+D733+D736+D742)</f>
        <v>251905800</v>
      </c>
      <c r="E732" s="11">
        <f t="shared" si="322"/>
        <v>251905800</v>
      </c>
    </row>
    <row r="733" spans="1:5" s="41" customFormat="1" ht="99" customHeight="1" x14ac:dyDescent="0.3">
      <c r="A733" s="43" t="s">
        <v>1042</v>
      </c>
      <c r="B733" s="44" t="s">
        <v>796</v>
      </c>
      <c r="C733" s="11">
        <f>SUM(C734)</f>
        <v>251905800</v>
      </c>
      <c r="D733" s="11">
        <f t="shared" ref="D733:E734" si="323">SUM(D734)</f>
        <v>251905800</v>
      </c>
      <c r="E733" s="11">
        <f t="shared" si="323"/>
        <v>251905800</v>
      </c>
    </row>
    <row r="734" spans="1:5" s="41" customFormat="1" ht="101.45" customHeight="1" x14ac:dyDescent="0.3">
      <c r="A734" s="43" t="s">
        <v>1043</v>
      </c>
      <c r="B734" s="44" t="s">
        <v>797</v>
      </c>
      <c r="C734" s="11">
        <f>SUM(C735)</f>
        <v>251905800</v>
      </c>
      <c r="D734" s="11">
        <f t="shared" si="323"/>
        <v>251905800</v>
      </c>
      <c r="E734" s="11">
        <f t="shared" si="323"/>
        <v>251905800</v>
      </c>
    </row>
    <row r="735" spans="1:5" s="41" customFormat="1" ht="56.25" hidden="1" x14ac:dyDescent="0.3">
      <c r="A735" s="48" t="s">
        <v>798</v>
      </c>
      <c r="B735" s="46" t="s">
        <v>799</v>
      </c>
      <c r="C735" s="52">
        <v>251905800</v>
      </c>
      <c r="D735" s="52">
        <v>251905800</v>
      </c>
      <c r="E735" s="52">
        <v>251905800</v>
      </c>
    </row>
    <row r="736" spans="1:5" s="41" customFormat="1" ht="36" hidden="1" customHeight="1" x14ac:dyDescent="0.3">
      <c r="A736" s="10" t="s">
        <v>800</v>
      </c>
      <c r="B736" s="6" t="s">
        <v>801</v>
      </c>
      <c r="C736" s="53">
        <f>SUM(C737)</f>
        <v>0</v>
      </c>
      <c r="D736" s="53">
        <f t="shared" ref="D736:E737" si="324">SUM(D737)</f>
        <v>0</v>
      </c>
      <c r="E736" s="53">
        <f t="shared" si="324"/>
        <v>0</v>
      </c>
    </row>
    <row r="737" spans="1:6" s="41" customFormat="1" ht="36" hidden="1" customHeight="1" x14ac:dyDescent="0.3">
      <c r="A737" s="10" t="s">
        <v>802</v>
      </c>
      <c r="B737" s="6" t="s">
        <v>803</v>
      </c>
      <c r="C737" s="53">
        <f>SUM(C738)</f>
        <v>0</v>
      </c>
      <c r="D737" s="53">
        <f t="shared" si="324"/>
        <v>0</v>
      </c>
      <c r="E737" s="53">
        <f t="shared" si="324"/>
        <v>0</v>
      </c>
    </row>
    <row r="738" spans="1:6" s="41" customFormat="1" ht="36" hidden="1" customHeight="1" x14ac:dyDescent="0.3">
      <c r="A738" s="48" t="s">
        <v>804</v>
      </c>
      <c r="B738" s="46" t="s">
        <v>805</v>
      </c>
      <c r="C738" s="50">
        <v>0</v>
      </c>
      <c r="D738" s="50">
        <v>0</v>
      </c>
      <c r="E738" s="50">
        <v>0</v>
      </c>
    </row>
    <row r="739" spans="1:6" s="41" customFormat="1" ht="54" hidden="1" customHeight="1" x14ac:dyDescent="0.3">
      <c r="A739" s="43" t="s">
        <v>806</v>
      </c>
      <c r="B739" s="44" t="s">
        <v>807</v>
      </c>
      <c r="C739" s="11">
        <f>SUM(C740)</f>
        <v>0</v>
      </c>
      <c r="D739" s="11">
        <f t="shared" ref="D739:E740" si="325">SUM(D740)</f>
        <v>0</v>
      </c>
      <c r="E739" s="11">
        <f t="shared" si="325"/>
        <v>0</v>
      </c>
    </row>
    <row r="740" spans="1:6" s="41" customFormat="1" ht="54" hidden="1" customHeight="1" x14ac:dyDescent="0.3">
      <c r="A740" s="43" t="s">
        <v>808</v>
      </c>
      <c r="B740" s="44" t="s">
        <v>809</v>
      </c>
      <c r="C740" s="11">
        <f>SUM(C741)</f>
        <v>0</v>
      </c>
      <c r="D740" s="11">
        <f t="shared" si="325"/>
        <v>0</v>
      </c>
      <c r="E740" s="11">
        <f t="shared" si="325"/>
        <v>0</v>
      </c>
    </row>
    <row r="741" spans="1:6" s="41" customFormat="1" ht="31.15" hidden="1" customHeight="1" x14ac:dyDescent="0.3">
      <c r="A741" s="45" t="s">
        <v>810</v>
      </c>
      <c r="B741" s="51" t="s">
        <v>811</v>
      </c>
      <c r="C741" s="50">
        <v>0</v>
      </c>
      <c r="D741" s="50">
        <v>0</v>
      </c>
      <c r="E741" s="50">
        <v>0</v>
      </c>
    </row>
    <row r="742" spans="1:6" s="128" customFormat="1" ht="36" hidden="1" customHeight="1" x14ac:dyDescent="0.3">
      <c r="A742" s="131" t="s">
        <v>987</v>
      </c>
      <c r="B742" s="132" t="s">
        <v>992</v>
      </c>
      <c r="C742" s="122">
        <f>C743</f>
        <v>0</v>
      </c>
      <c r="D742" s="122">
        <f t="shared" ref="D742:E742" si="326">D743</f>
        <v>0</v>
      </c>
      <c r="E742" s="122">
        <f t="shared" si="326"/>
        <v>0</v>
      </c>
    </row>
    <row r="743" spans="1:6" s="128" customFormat="1" ht="36" hidden="1" customHeight="1" x14ac:dyDescent="0.3">
      <c r="A743" s="131" t="s">
        <v>988</v>
      </c>
      <c r="B743" s="132" t="s">
        <v>990</v>
      </c>
      <c r="C743" s="122">
        <f>C744</f>
        <v>0</v>
      </c>
      <c r="D743" s="122">
        <f t="shared" ref="D743:E743" si="327">D744</f>
        <v>0</v>
      </c>
      <c r="E743" s="122">
        <f t="shared" si="327"/>
        <v>0</v>
      </c>
    </row>
    <row r="744" spans="1:6" s="41" customFormat="1" ht="31.15" hidden="1" customHeight="1" x14ac:dyDescent="0.3">
      <c r="A744" s="48" t="s">
        <v>989</v>
      </c>
      <c r="B744" s="46" t="s">
        <v>991</v>
      </c>
      <c r="C744" s="50">
        <v>0</v>
      </c>
      <c r="D744" s="50">
        <v>0</v>
      </c>
      <c r="E744" s="50">
        <v>0</v>
      </c>
    </row>
    <row r="745" spans="1:6" s="41" customFormat="1" ht="18" hidden="1" customHeight="1" x14ac:dyDescent="0.3">
      <c r="A745" s="57" t="s">
        <v>812</v>
      </c>
      <c r="B745" s="58" t="s">
        <v>813</v>
      </c>
      <c r="C745" s="56">
        <f>SUM(C746)</f>
        <v>0</v>
      </c>
      <c r="D745" s="56">
        <f t="shared" ref="D745:E745" si="328">SUM(D746)</f>
        <v>0</v>
      </c>
      <c r="E745" s="56">
        <f t="shared" si="328"/>
        <v>0</v>
      </c>
    </row>
    <row r="746" spans="1:6" s="41" customFormat="1" ht="18" hidden="1" customHeight="1" x14ac:dyDescent="0.3">
      <c r="A746" s="57" t="s">
        <v>814</v>
      </c>
      <c r="B746" s="58" t="s">
        <v>815</v>
      </c>
      <c r="C746" s="56">
        <f>SUM(C747)</f>
        <v>0</v>
      </c>
      <c r="D746" s="56">
        <f>SUM(D747)</f>
        <v>0</v>
      </c>
      <c r="E746" s="56">
        <f>SUM(E747)</f>
        <v>0</v>
      </c>
    </row>
    <row r="747" spans="1:6" s="41" customFormat="1" ht="31.15" hidden="1" customHeight="1" x14ac:dyDescent="0.3">
      <c r="A747" s="48" t="s">
        <v>1053</v>
      </c>
      <c r="B747" s="46" t="s">
        <v>1054</v>
      </c>
      <c r="C747" s="50">
        <v>0</v>
      </c>
      <c r="D747" s="50">
        <v>0</v>
      </c>
      <c r="E747" s="50">
        <v>0</v>
      </c>
    </row>
    <row r="748" spans="1:6" s="41" customFormat="1" ht="33" customHeight="1" x14ac:dyDescent="0.3">
      <c r="A748" s="10" t="s">
        <v>816</v>
      </c>
      <c r="B748" s="6" t="s">
        <v>817</v>
      </c>
      <c r="C748" s="11">
        <f t="shared" ref="C748:E748" si="329">SUM(C749)</f>
        <v>268000</v>
      </c>
      <c r="D748" s="11">
        <f t="shared" si="329"/>
        <v>250000</v>
      </c>
      <c r="E748" s="11">
        <f t="shared" si="329"/>
        <v>263000</v>
      </c>
    </row>
    <row r="749" spans="1:6" s="41" customFormat="1" ht="24.75" customHeight="1" x14ac:dyDescent="0.3">
      <c r="A749" s="10" t="s">
        <v>818</v>
      </c>
      <c r="B749" s="6" t="s">
        <v>819</v>
      </c>
      <c r="C749" s="11">
        <f>SUM(C750,C752)</f>
        <v>268000</v>
      </c>
      <c r="D749" s="11">
        <f t="shared" ref="D749:E749" si="330">SUM(D750,D752)</f>
        <v>250000</v>
      </c>
      <c r="E749" s="11">
        <f t="shared" si="330"/>
        <v>263000</v>
      </c>
    </row>
    <row r="750" spans="1:6" s="41" customFormat="1" ht="52.15" customHeight="1" x14ac:dyDescent="0.3">
      <c r="A750" s="10" t="s">
        <v>820</v>
      </c>
      <c r="B750" s="6" t="s">
        <v>821</v>
      </c>
      <c r="C750" s="11">
        <f t="shared" ref="C750:E750" si="331">SUM(C751)</f>
        <v>268000</v>
      </c>
      <c r="D750" s="11">
        <f t="shared" si="331"/>
        <v>250000</v>
      </c>
      <c r="E750" s="11">
        <f t="shared" si="331"/>
        <v>263000</v>
      </c>
      <c r="F750" s="133"/>
    </row>
    <row r="751" spans="1:6" s="22" customFormat="1" ht="31.15" hidden="1" customHeight="1" x14ac:dyDescent="0.3">
      <c r="A751" s="20" t="s">
        <v>267</v>
      </c>
      <c r="B751" s="21" t="s">
        <v>822</v>
      </c>
      <c r="C751" s="37">
        <v>268000</v>
      </c>
      <c r="D751" s="37">
        <v>250000</v>
      </c>
      <c r="E751" s="37">
        <v>263000</v>
      </c>
    </row>
    <row r="752" spans="1:6" s="22" customFormat="1" ht="18" hidden="1" customHeight="1" x14ac:dyDescent="0.3">
      <c r="A752" s="67" t="s">
        <v>893</v>
      </c>
      <c r="B752" s="68" t="s">
        <v>894</v>
      </c>
      <c r="C752" s="69">
        <f>C753</f>
        <v>0</v>
      </c>
      <c r="D752" s="69">
        <f t="shared" ref="D752:E752" si="332">D753</f>
        <v>0</v>
      </c>
      <c r="E752" s="69">
        <f t="shared" si="332"/>
        <v>0</v>
      </c>
    </row>
    <row r="753" spans="1:5" s="22" customFormat="1" ht="31.5" hidden="1" x14ac:dyDescent="0.3">
      <c r="A753" s="20" t="s">
        <v>249</v>
      </c>
      <c r="B753" s="21" t="s">
        <v>895</v>
      </c>
      <c r="C753" s="37">
        <v>0</v>
      </c>
      <c r="D753" s="37">
        <v>0</v>
      </c>
      <c r="E753" s="37">
        <v>0</v>
      </c>
    </row>
    <row r="754" spans="1:5" ht="30.75" customHeight="1" x14ac:dyDescent="0.3">
      <c r="A754" s="10" t="s">
        <v>823</v>
      </c>
      <c r="B754" s="6" t="s">
        <v>824</v>
      </c>
      <c r="C754" s="11">
        <f t="shared" ref="C754:E755" si="333">SUM(C755)</f>
        <v>36000</v>
      </c>
      <c r="D754" s="11">
        <f t="shared" si="333"/>
        <v>31000</v>
      </c>
      <c r="E754" s="11">
        <f t="shared" si="333"/>
        <v>28000</v>
      </c>
    </row>
    <row r="755" spans="1:5" ht="21" customHeight="1" x14ac:dyDescent="0.3">
      <c r="A755" s="10" t="s">
        <v>825</v>
      </c>
      <c r="B755" s="6" t="s">
        <v>826</v>
      </c>
      <c r="C755" s="11">
        <f>SUM(C756)</f>
        <v>36000</v>
      </c>
      <c r="D755" s="11">
        <f t="shared" si="333"/>
        <v>31000</v>
      </c>
      <c r="E755" s="11">
        <f t="shared" si="333"/>
        <v>28000</v>
      </c>
    </row>
    <row r="756" spans="1:5" ht="48.6" customHeight="1" x14ac:dyDescent="0.3">
      <c r="A756" s="10" t="s">
        <v>827</v>
      </c>
      <c r="B756" s="6" t="s">
        <v>828</v>
      </c>
      <c r="C756" s="11">
        <f t="shared" ref="C756:E756" si="334">SUM(C757)</f>
        <v>36000</v>
      </c>
      <c r="D756" s="11">
        <f t="shared" si="334"/>
        <v>31000</v>
      </c>
      <c r="E756" s="11">
        <f t="shared" si="334"/>
        <v>28000</v>
      </c>
    </row>
    <row r="757" spans="1:5" s="22" customFormat="1" ht="31.5" hidden="1" x14ac:dyDescent="0.3">
      <c r="A757" s="20" t="s">
        <v>267</v>
      </c>
      <c r="B757" s="21" t="s">
        <v>829</v>
      </c>
      <c r="C757" s="37">
        <v>36000</v>
      </c>
      <c r="D757" s="37">
        <v>31000</v>
      </c>
      <c r="E757" s="37">
        <v>28000</v>
      </c>
    </row>
    <row r="758" spans="1:5" s="59" customFormat="1" ht="30" customHeight="1" x14ac:dyDescent="0.3">
      <c r="A758" s="10" t="s">
        <v>830</v>
      </c>
      <c r="B758" s="6"/>
      <c r="C758" s="11">
        <f>SUM(C10,C540)</f>
        <v>26055507000</v>
      </c>
      <c r="D758" s="11">
        <f>SUM(D10,D540)</f>
        <v>21443068500</v>
      </c>
      <c r="E758" s="11">
        <f>SUM(E10,E540)</f>
        <v>19313680000</v>
      </c>
    </row>
    <row r="759" spans="1:5" x14ac:dyDescent="0.3">
      <c r="C759" s="63"/>
      <c r="D759" s="63"/>
      <c r="E759" s="63"/>
    </row>
    <row r="760" spans="1:5" x14ac:dyDescent="0.3">
      <c r="B760" s="4"/>
      <c r="C760" s="63"/>
      <c r="D760" s="63"/>
      <c r="E760" s="63"/>
    </row>
  </sheetData>
  <sheetProtection algorithmName="SHA-512" hashValue="YHHEeXH0pnLzrGOogGTUuuFB6MQoATlbDytaymu2lIrcwPacYH3cbOqnw+qlryh1K5uKhCci+UwmymZttxUZ7Q==" saltValue="OTy0b8+ku62kU79zdyiq+g==" spinCount="100000" sheet="1" objects="1" scenarios="1"/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49" header="0.31496062992125984" footer="0.31496062992125984"/>
  <pageSetup paperSize="9" scale="65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Фаренник Ольга Викторовна</cp:lastModifiedBy>
  <cp:lastPrinted>2023-12-08T12:27:59Z</cp:lastPrinted>
  <dcterms:created xsi:type="dcterms:W3CDTF">2021-11-03T11:53:08Z</dcterms:created>
  <dcterms:modified xsi:type="dcterms:W3CDTF">2023-12-22T10:09:41Z</dcterms:modified>
</cp:coreProperties>
</file>