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enikolvi\Documents\Постановления об исполнении\2025 год\"/>
    </mc:Choice>
  </mc:AlternateContent>
  <bookViews>
    <workbookView xWindow="0" yWindow="60" windowWidth="21570" windowHeight="10185"/>
  </bookViews>
  <sheets>
    <sheet name="на 01.04.2024" sheetId="2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2" l="1"/>
  <c r="E73" i="2"/>
  <c r="E70" i="2"/>
  <c r="F73" i="2"/>
  <c r="F68" i="2"/>
  <c r="E68" i="2"/>
  <c r="F54" i="2"/>
  <c r="E54" i="2"/>
  <c r="F43" i="2"/>
  <c r="E43" i="2"/>
  <c r="F41" i="2"/>
  <c r="E41" i="2"/>
  <c r="F21" i="2"/>
  <c r="E21" i="2"/>
  <c r="F19" i="2"/>
  <c r="E19" i="2"/>
  <c r="F70" i="2"/>
  <c r="F65" i="2"/>
  <c r="E65" i="2"/>
  <c r="F62" i="2"/>
  <c r="E62" i="2"/>
  <c r="F59" i="2"/>
  <c r="E59" i="2"/>
  <c r="F56" i="2"/>
  <c r="E56" i="2"/>
  <c r="F51" i="2"/>
  <c r="E51" i="2"/>
  <c r="F48" i="2"/>
  <c r="E48" i="2"/>
  <c r="F45" i="2"/>
  <c r="E45" i="2"/>
  <c r="F38" i="2"/>
  <c r="E38" i="2"/>
  <c r="F35" i="2"/>
  <c r="E35" i="2"/>
  <c r="F32" i="2"/>
  <c r="E32" i="2"/>
  <c r="F29" i="2"/>
  <c r="E29" i="2"/>
  <c r="F26" i="2"/>
  <c r="E26" i="2"/>
  <c r="F23" i="2"/>
  <c r="E23" i="2"/>
  <c r="F16" i="2"/>
  <c r="E16" i="2"/>
  <c r="F13" i="2"/>
  <c r="E13" i="2"/>
  <c r="F10" i="2"/>
  <c r="F75" i="2" s="1"/>
  <c r="E10" i="2"/>
  <c r="F7" i="2"/>
  <c r="E7" i="2"/>
  <c r="D72" i="2" l="1"/>
  <c r="C72" i="2"/>
  <c r="D67" i="2"/>
  <c r="C67" i="2"/>
  <c r="D64" i="2"/>
  <c r="C64" i="2"/>
  <c r="D61" i="2"/>
  <c r="C61" i="2"/>
  <c r="D58" i="2"/>
  <c r="C58" i="2"/>
  <c r="D53" i="2"/>
  <c r="C53" i="2"/>
  <c r="D47" i="2"/>
  <c r="C47" i="2"/>
  <c r="D40" i="2"/>
  <c r="C40" i="2"/>
  <c r="D37" i="2"/>
  <c r="C37" i="2"/>
  <c r="D34" i="2"/>
  <c r="D31" i="2"/>
  <c r="C31" i="2"/>
  <c r="D28" i="2"/>
  <c r="D25" i="2"/>
  <c r="D18" i="2"/>
  <c r="C18" i="2"/>
  <c r="D15" i="2"/>
  <c r="C15" i="2"/>
  <c r="D12" i="2"/>
  <c r="C12" i="2"/>
  <c r="D9" i="2"/>
  <c r="I74" i="2" l="1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H61" i="2"/>
  <c r="I60" i="2"/>
  <c r="H60" i="2"/>
  <c r="I59" i="2"/>
  <c r="H59" i="2"/>
  <c r="H58" i="2"/>
  <c r="I57" i="2"/>
  <c r="H57" i="2"/>
  <c r="I56" i="2"/>
  <c r="H56" i="2"/>
  <c r="I55" i="2"/>
  <c r="H55" i="2"/>
  <c r="I54" i="2"/>
  <c r="H54" i="2"/>
  <c r="I53" i="2"/>
  <c r="I52" i="2"/>
  <c r="H52" i="2"/>
  <c r="I51" i="2"/>
  <c r="H51" i="2"/>
  <c r="I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H37" i="2"/>
  <c r="I36" i="2"/>
  <c r="H36" i="2"/>
  <c r="I35" i="2"/>
  <c r="H35" i="2"/>
  <c r="I34" i="2"/>
  <c r="H34" i="2"/>
  <c r="I33" i="2"/>
  <c r="H33" i="2"/>
  <c r="I32" i="2"/>
  <c r="H32" i="2"/>
  <c r="H31" i="2"/>
  <c r="I30" i="2"/>
  <c r="H30" i="2"/>
  <c r="I29" i="2"/>
  <c r="H29" i="2"/>
  <c r="I28" i="2"/>
  <c r="H28" i="2"/>
  <c r="I27" i="2"/>
  <c r="H27" i="2"/>
  <c r="I26" i="2"/>
  <c r="H26" i="2"/>
  <c r="I25" i="2"/>
  <c r="I24" i="2"/>
  <c r="H24" i="2"/>
  <c r="I23" i="2"/>
  <c r="H23" i="2"/>
  <c r="I22" i="2"/>
  <c r="H22" i="2"/>
  <c r="I21" i="2"/>
  <c r="H21" i="2"/>
  <c r="I20" i="2"/>
  <c r="H20" i="2"/>
  <c r="I19" i="2"/>
  <c r="H19" i="2"/>
  <c r="H18" i="2"/>
  <c r="I17" i="2"/>
  <c r="H17" i="2"/>
  <c r="I16" i="2"/>
  <c r="H16" i="2"/>
  <c r="H15" i="2"/>
  <c r="I14" i="2"/>
  <c r="H14" i="2"/>
  <c r="I13" i="2"/>
  <c r="H13" i="2"/>
  <c r="H12" i="2"/>
  <c r="I11" i="2"/>
  <c r="H11" i="2"/>
  <c r="I10" i="2"/>
  <c r="H10" i="2"/>
  <c r="H9" i="2"/>
  <c r="I8" i="2"/>
  <c r="H8" i="2"/>
  <c r="G53" i="2"/>
  <c r="E75" i="2" l="1"/>
  <c r="F77" i="2"/>
  <c r="E77" i="2"/>
  <c r="E76" i="2"/>
  <c r="C76" i="2"/>
  <c r="C75" i="2"/>
  <c r="D76" i="2"/>
  <c r="D75" i="2"/>
  <c r="I61" i="2"/>
  <c r="I58" i="2"/>
  <c r="I37" i="2"/>
  <c r="I31" i="2"/>
  <c r="I18" i="2"/>
  <c r="I15" i="2"/>
  <c r="I12" i="2"/>
  <c r="I9" i="2"/>
  <c r="I76" i="2" l="1"/>
  <c r="H76" i="2"/>
  <c r="H77" i="2"/>
  <c r="H75" i="2"/>
  <c r="I75" i="2"/>
  <c r="D77" i="2"/>
  <c r="I77" i="2" s="1"/>
  <c r="C77" i="2"/>
  <c r="G7" i="2"/>
  <c r="H7" i="2"/>
  <c r="G8" i="2"/>
  <c r="G50" i="2" l="1"/>
  <c r="G15" i="2" l="1"/>
  <c r="G14" i="2"/>
  <c r="G13" i="2"/>
  <c r="G74" i="2" l="1"/>
  <c r="G73" i="2"/>
  <c r="G69" i="2"/>
  <c r="G68" i="2"/>
  <c r="I7" i="2"/>
  <c r="G72" i="2" l="1"/>
  <c r="G71" i="2" l="1"/>
  <c r="G70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2" i="2"/>
  <c r="G51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2" i="2"/>
  <c r="G11" i="2"/>
  <c r="G10" i="2"/>
  <c r="G9" i="2"/>
  <c r="G76" i="2" l="1"/>
  <c r="G75" i="2"/>
  <c r="G77" i="2"/>
</calcChain>
</file>

<file path=xl/sharedStrings.xml><?xml version="1.0" encoding="utf-8"?>
<sst xmlns="http://schemas.openxmlformats.org/spreadsheetml/2006/main" count="117" uniqueCount="39">
  <si>
    <t xml:space="preserve">          -местного бюджета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</si>
  <si>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</si>
  <si>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</si>
  <si>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</si>
  <si>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</si>
  <si>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</si>
  <si>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</si>
  <si>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</si>
  <si>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</si>
  <si>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</si>
  <si>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</si>
  <si>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Муниципальная программа "Молодой Оренбург"(2900000000), в т.ч. за счет средств</t>
  </si>
  <si>
    <t>Муниципальная программа "Социальная поддержка жителей города Оренбурга"(2100000000), в т.ч. за счет средств</t>
  </si>
  <si>
    <t>Муниципальная программа "Спортивный Оренбург"(2000000000), в т.ч. за счет средств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</si>
  <si>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</si>
  <si>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</si>
  <si>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</si>
  <si>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</si>
  <si>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</si>
  <si>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Муниципальная программа "Доступное образование в городе Оренбурге"(0600000000), в т.ч. за счет средств</t>
  </si>
  <si>
    <t>Муниципальная программа "Развитие пассажирского транспорта на территории города Оренбурга"(0100000000), в т.ч. за счет средств</t>
  </si>
  <si>
    <t>Бюджетные ассигнования  с учетом изменений</t>
  </si>
  <si>
    <t>Наименование  программы</t>
  </si>
  <si>
    <t>№ п/п</t>
  </si>
  <si>
    <t xml:space="preserve">Сведения об исполнении бюджета города Оренбурга </t>
  </si>
  <si>
    <t>Муниципальная программа "Строительство и дорожное хозяйство в городе Оренбурге"(0200000000), в т.ч. за счет средств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</si>
  <si>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</si>
  <si>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% исполнения (гр.6/ гр.5)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</si>
  <si>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</si>
  <si>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Муниципальная программа "Профилактика наркомании  на территории муниципального образования "город Оренбург"(5500000000), в т.ч. за счет средств</t>
  </si>
  <si>
    <t>Муниципальная программа "Развитие муниципальной службы в Администрации города Оренбурга"(5800000000), в т.ч. за счет средств</t>
  </si>
  <si>
    <t>Отклонение фактического исполнения от БА (гр.6-гр.5)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</si>
  <si>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«город Оренбург» (3100000000), в т.ч. за счет средств</t>
  </si>
  <si>
    <t>Отклонение факт. 2025 года от факт. 2024 года</t>
  </si>
  <si>
    <t>Муниципальная программа энергосбережения и повышения энергетической эффективности в городе Оренбурге на 2016-2027 годы(0900000000), в т.ч. за счет средств</t>
  </si>
  <si>
    <t>Муниципальная программа "Формирование современной городской среды на территории муниципального образования "город Оренбург" на 2018-2029 годы"(4300000000), в т.ч. за счет средств</t>
  </si>
  <si>
    <t>в разрезе муниципальных программ по состоянию на 01.07.2025</t>
  </si>
  <si>
    <t>Фактическое исполнение на 01.07.2024</t>
  </si>
  <si>
    <t>Фактическое исполнение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</si>
</sst>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;[Red]\-#,##0.00;0.00"/>
    <numFmt numFmtId="166" formatCode="#,##0.0;[Red]\-#,##0.0;0.0"/>
  </numFmts>
  <fonts count="9" x14ac:knownFonts="1">
    <font>
      <sz val="10"/>
      <name val="Arial"/>
      <charset val="204"/>
    </font>
    <font>
      <b/>
      <sz val="8"/>
      <name val="Times New Roman"/>
      <charset val="204"/>
    </font>
    <font>
      <sz val="10"/>
      <name val="Times New Roman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5" fillId="0" borderId="0" xfId="0" applyFont="1"/>
    <xf numFmtId="0" fontId="7" fillId="0" borderId="1" xfId="0" applyNumberFormat="1" applyFont="1" applyFill="1" applyBorder="1" applyAlignment="1" applyProtection="1">
      <alignment wrapText="1"/>
      <protection hidden="1"/>
    </xf>
    <xf numFmtId="0" fontId="7" fillId="2" borderId="1" xfId="1" applyNumberFormat="1" applyFont="1" applyFill="1" applyBorder="1" applyAlignment="1" applyProtection="1">
      <alignment wrapText="1"/>
      <protection hidden="1"/>
    </xf>
    <xf numFmtId="0" fontId="0" fillId="2" borderId="0" xfId="0" applyFill="1"/>
    <xf numFmtId="165" fontId="7" fillId="2" borderId="1" xfId="1" applyNumberFormat="1" applyFont="1" applyFill="1" applyBorder="1" applyAlignment="1" applyProtection="1">
      <alignment horizontal="right"/>
      <protection hidden="1"/>
    </xf>
    <xf numFmtId="165" fontId="7" fillId="2" borderId="1" xfId="1" applyNumberFormat="1" applyFont="1" applyFill="1" applyBorder="1" applyAlignment="1" applyProtection="1">
      <alignment horizontal="right"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7" fillId="2" borderId="1" xfId="0" applyNumberFormat="1" applyFont="1" applyFill="1" applyBorder="1" applyAlignment="1" applyProtection="1">
      <alignment vertical="center"/>
      <protection hidden="1"/>
    </xf>
    <xf numFmtId="166" fontId="7" fillId="2" borderId="1" xfId="0" applyNumberFormat="1" applyFont="1" applyFill="1" applyBorder="1" applyAlignment="1" applyProtection="1">
      <alignment horizontal="center" vertical="center"/>
      <protection hidden="1"/>
    </xf>
    <xf numFmtId="164" fontId="4" fillId="2" borderId="1" xfId="2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vertical="center"/>
      <protection hidden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wrapText="1"/>
      <protection hidden="1"/>
    </xf>
    <xf numFmtId="0" fontId="7" fillId="2" borderId="1" xfId="0" applyNumberFormat="1" applyFont="1" applyFill="1" applyBorder="1" applyAlignment="1" applyProtection="1">
      <alignment horizontal="center" wrapText="1"/>
      <protection hidden="1"/>
    </xf>
    <xf numFmtId="0" fontId="7" fillId="0" borderId="1" xfId="0" applyNumberFormat="1" applyFont="1" applyFill="1" applyBorder="1" applyAlignment="1" applyProtection="1">
      <protection hidden="1"/>
    </xf>
    <xf numFmtId="0" fontId="6" fillId="2" borderId="0" xfId="0" applyNumberFormat="1" applyFont="1" applyFill="1" applyAlignment="1" applyProtection="1">
      <alignment horizontal="center"/>
      <protection hidden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zoomScale="87" zoomScaleNormal="87" workbookViewId="0">
      <selection activeCell="F8" sqref="F8"/>
    </sheetView>
  </sheetViews>
  <sheetFormatPr defaultColWidth="9.140625" defaultRowHeight="12.75" x14ac:dyDescent="0.2"/>
  <cols>
    <col min="1" max="1" width="4.28515625" customWidth="1"/>
    <col min="2" max="2" width="50" customWidth="1"/>
    <col min="3" max="3" width="15.140625" style="6" customWidth="1"/>
    <col min="4" max="4" width="14.28515625" style="6" customWidth="1"/>
    <col min="5" max="5" width="15" style="6" customWidth="1"/>
    <col min="6" max="6" width="14.85546875" style="6" customWidth="1"/>
    <col min="7" max="7" width="14.7109375" customWidth="1"/>
    <col min="8" max="8" width="12.42578125" customWidth="1"/>
    <col min="9" max="9" width="14.140625" customWidth="1"/>
    <col min="10" max="205" width="9.140625" customWidth="1"/>
  </cols>
  <sheetData>
    <row r="1" spans="1:9" ht="18.75" customHeight="1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</row>
    <row r="2" spans="1:9" ht="16.5" customHeight="1" x14ac:dyDescent="0.25">
      <c r="A2" s="26" t="s">
        <v>36</v>
      </c>
      <c r="B2" s="26"/>
      <c r="C2" s="26"/>
      <c r="D2" s="26"/>
      <c r="E2" s="26"/>
      <c r="F2" s="26"/>
      <c r="G2" s="26"/>
      <c r="H2" s="26"/>
      <c r="I2" s="26"/>
    </row>
    <row r="3" spans="1:9" ht="18" customHeight="1" x14ac:dyDescent="0.2">
      <c r="A3" s="2"/>
      <c r="B3" s="2"/>
    </row>
    <row r="4" spans="1:9" ht="16.5" customHeight="1" x14ac:dyDescent="0.25">
      <c r="A4" s="19"/>
      <c r="B4" s="19"/>
      <c r="C4" s="29">
        <v>2024</v>
      </c>
      <c r="D4" s="29"/>
      <c r="E4" s="28">
        <v>2025</v>
      </c>
      <c r="F4" s="28"/>
      <c r="G4" s="28"/>
      <c r="H4" s="28"/>
      <c r="I4" s="27" t="s">
        <v>33</v>
      </c>
    </row>
    <row r="5" spans="1:9" s="3" customFormat="1" ht="73.5" customHeight="1" x14ac:dyDescent="0.2">
      <c r="A5" s="20" t="s">
        <v>23</v>
      </c>
      <c r="B5" s="20" t="s">
        <v>22</v>
      </c>
      <c r="C5" s="9" t="s">
        <v>21</v>
      </c>
      <c r="D5" s="9" t="s">
        <v>37</v>
      </c>
      <c r="E5" s="9" t="s">
        <v>21</v>
      </c>
      <c r="F5" s="9" t="s">
        <v>38</v>
      </c>
      <c r="G5" s="20" t="s">
        <v>31</v>
      </c>
      <c r="H5" s="20" t="s">
        <v>27</v>
      </c>
      <c r="I5" s="27"/>
    </row>
    <row r="6" spans="1:9" s="3" customFormat="1" ht="15" x14ac:dyDescent="0.2">
      <c r="A6" s="21">
        <v>1</v>
      </c>
      <c r="B6" s="21">
        <v>2</v>
      </c>
      <c r="C6" s="18">
        <v>3</v>
      </c>
      <c r="D6" s="18">
        <v>4</v>
      </c>
      <c r="E6" s="18">
        <v>5</v>
      </c>
      <c r="F6" s="18">
        <v>6</v>
      </c>
      <c r="G6" s="21">
        <v>7</v>
      </c>
      <c r="H6" s="21">
        <v>8</v>
      </c>
      <c r="I6" s="22">
        <v>9</v>
      </c>
    </row>
    <row r="7" spans="1:9" s="3" customFormat="1" ht="45" x14ac:dyDescent="0.25">
      <c r="A7" s="23">
        <v>1</v>
      </c>
      <c r="B7" s="4" t="s">
        <v>20</v>
      </c>
      <c r="C7" s="17">
        <v>947278.24800000002</v>
      </c>
      <c r="D7" s="17">
        <v>417457.89</v>
      </c>
      <c r="E7" s="17">
        <f>E8+E9</f>
        <v>965446.47</v>
      </c>
      <c r="F7" s="17">
        <f>F8+F9</f>
        <v>438361.35000000003</v>
      </c>
      <c r="G7" s="14">
        <f t="shared" ref="G7:G37" si="0">F7-E7</f>
        <v>-527085.11999999988</v>
      </c>
      <c r="H7" s="15">
        <f t="shared" ref="H7" si="1">F7/E7*100</f>
        <v>45.405039390739091</v>
      </c>
      <c r="I7" s="16">
        <f t="shared" ref="I7" si="2">F7-D7</f>
        <v>20903.460000000021</v>
      </c>
    </row>
    <row r="8" spans="1:9" ht="15" x14ac:dyDescent="0.25">
      <c r="A8" s="23" t="s">
        <v>3</v>
      </c>
      <c r="B8" s="4" t="s">
        <v>0</v>
      </c>
      <c r="C8" s="17">
        <v>348876.848</v>
      </c>
      <c r="D8" s="17">
        <v>141012.13099999999</v>
      </c>
      <c r="E8" s="17">
        <v>376644</v>
      </c>
      <c r="F8" s="17">
        <v>158427.76</v>
      </c>
      <c r="G8" s="14">
        <f t="shared" si="0"/>
        <v>-218216.24</v>
      </c>
      <c r="H8" s="15">
        <f t="shared" ref="H8:H71" si="3">F8/E8*100</f>
        <v>42.062998481324541</v>
      </c>
      <c r="I8" s="16">
        <f t="shared" ref="I8:I71" si="4">F8-D8</f>
        <v>17415.629000000015</v>
      </c>
    </row>
    <row r="9" spans="1:9" ht="15" x14ac:dyDescent="0.25">
      <c r="A9" s="23" t="s">
        <v>3</v>
      </c>
      <c r="B9" s="4" t="s">
        <v>1</v>
      </c>
      <c r="C9" s="17">
        <v>598401.4</v>
      </c>
      <c r="D9" s="17">
        <f>D7-D8</f>
        <v>276445.75900000002</v>
      </c>
      <c r="E9" s="17">
        <v>588802.47</v>
      </c>
      <c r="F9" s="17">
        <v>279933.59000000003</v>
      </c>
      <c r="G9" s="14">
        <f t="shared" si="0"/>
        <v>-308868.87999999995</v>
      </c>
      <c r="H9" s="15">
        <f t="shared" si="3"/>
        <v>47.542869512758671</v>
      </c>
      <c r="I9" s="16">
        <f t="shared" si="4"/>
        <v>3487.8310000000056</v>
      </c>
    </row>
    <row r="10" spans="1:9" ht="45" x14ac:dyDescent="0.25">
      <c r="A10" s="23">
        <v>2</v>
      </c>
      <c r="B10" s="4" t="s">
        <v>25</v>
      </c>
      <c r="C10" s="17">
        <v>6249985.3969999999</v>
      </c>
      <c r="D10" s="17">
        <v>2123163.9</v>
      </c>
      <c r="E10" s="17">
        <f t="shared" ref="E10:F10" si="5">E11+E12</f>
        <v>5178962.7</v>
      </c>
      <c r="F10" s="17">
        <f t="shared" si="5"/>
        <v>1241953.0900000001</v>
      </c>
      <c r="G10" s="14">
        <f t="shared" si="0"/>
        <v>-3937009.6100000003</v>
      </c>
      <c r="H10" s="15">
        <f t="shared" si="3"/>
        <v>23.980730542817003</v>
      </c>
      <c r="I10" s="16">
        <f t="shared" si="4"/>
        <v>-881210.80999999982</v>
      </c>
    </row>
    <row r="11" spans="1:9" ht="15" x14ac:dyDescent="0.25">
      <c r="A11" s="23"/>
      <c r="B11" s="4" t="s">
        <v>0</v>
      </c>
      <c r="C11" s="17">
        <v>1021692.397</v>
      </c>
      <c r="D11" s="17">
        <v>310741.51500000001</v>
      </c>
      <c r="E11" s="17">
        <v>874796.8</v>
      </c>
      <c r="F11" s="17">
        <v>192451.49</v>
      </c>
      <c r="G11" s="14">
        <f t="shared" si="0"/>
        <v>-682345.31</v>
      </c>
      <c r="H11" s="15">
        <f t="shared" si="3"/>
        <v>21.999564927535172</v>
      </c>
      <c r="I11" s="16">
        <f t="shared" si="4"/>
        <v>-118290.02500000002</v>
      </c>
    </row>
    <row r="12" spans="1:9" ht="15" x14ac:dyDescent="0.25">
      <c r="A12" s="23"/>
      <c r="B12" s="4" t="s">
        <v>1</v>
      </c>
      <c r="C12" s="17">
        <f>C10-C11</f>
        <v>5228293</v>
      </c>
      <c r="D12" s="17">
        <f>D10-D11</f>
        <v>1812422.3849999998</v>
      </c>
      <c r="E12" s="17">
        <v>4304165.9000000004</v>
      </c>
      <c r="F12" s="17">
        <v>1049501.6000000001</v>
      </c>
      <c r="G12" s="14">
        <f t="shared" si="0"/>
        <v>-3254664.3000000003</v>
      </c>
      <c r="H12" s="15">
        <f t="shared" si="3"/>
        <v>24.383390984069642</v>
      </c>
      <c r="I12" s="16">
        <f t="shared" si="4"/>
        <v>-762920.78499999968</v>
      </c>
    </row>
    <row r="13" spans="1:9" ht="105" x14ac:dyDescent="0.25">
      <c r="A13" s="24">
        <v>3</v>
      </c>
      <c r="B13" s="4" t="s">
        <v>28</v>
      </c>
      <c r="C13" s="17">
        <v>55883</v>
      </c>
      <c r="D13" s="17">
        <v>24074.328000000001</v>
      </c>
      <c r="E13" s="17">
        <f t="shared" ref="E13:F13" si="6">E14+E15</f>
        <v>60360.1</v>
      </c>
      <c r="F13" s="17">
        <f t="shared" si="6"/>
        <v>22827.72</v>
      </c>
      <c r="G13" s="14">
        <f t="shared" ref="G13:G15" si="7">F13-E13</f>
        <v>-37532.379999999997</v>
      </c>
      <c r="H13" s="15">
        <f t="shared" si="3"/>
        <v>37.819221638135133</v>
      </c>
      <c r="I13" s="16">
        <f t="shared" si="4"/>
        <v>-1246.6080000000002</v>
      </c>
    </row>
    <row r="14" spans="1:9" ht="15" x14ac:dyDescent="0.25">
      <c r="A14" s="23" t="s">
        <v>3</v>
      </c>
      <c r="B14" s="4" t="s">
        <v>0</v>
      </c>
      <c r="C14" s="17">
        <v>51293.8</v>
      </c>
      <c r="D14" s="17">
        <v>21942.982</v>
      </c>
      <c r="E14" s="17">
        <v>54606</v>
      </c>
      <c r="F14" s="17">
        <v>20234.71</v>
      </c>
      <c r="G14" s="14">
        <f t="shared" si="7"/>
        <v>-34371.29</v>
      </c>
      <c r="H14" s="15">
        <f t="shared" si="3"/>
        <v>37.055836354979306</v>
      </c>
      <c r="I14" s="16">
        <f t="shared" si="4"/>
        <v>-1708.2720000000008</v>
      </c>
    </row>
    <row r="15" spans="1:9" ht="15" x14ac:dyDescent="0.25">
      <c r="A15" s="23" t="s">
        <v>3</v>
      </c>
      <c r="B15" s="4" t="s">
        <v>1</v>
      </c>
      <c r="C15" s="17">
        <f>C13-C14</f>
        <v>4589.1999999999971</v>
      </c>
      <c r="D15" s="17">
        <f>D13-D14</f>
        <v>2131.3460000000014</v>
      </c>
      <c r="E15" s="17">
        <v>5754.1</v>
      </c>
      <c r="F15" s="17">
        <v>2593.0100000000002</v>
      </c>
      <c r="G15" s="14">
        <f t="shared" si="7"/>
        <v>-3161.09</v>
      </c>
      <c r="H15" s="15">
        <f t="shared" si="3"/>
        <v>45.063693714047375</v>
      </c>
      <c r="I15" s="16">
        <f t="shared" si="4"/>
        <v>461.66399999999885</v>
      </c>
    </row>
    <row r="16" spans="1:9" ht="45" x14ac:dyDescent="0.25">
      <c r="A16" s="23">
        <v>4</v>
      </c>
      <c r="B16" s="4" t="s">
        <v>19</v>
      </c>
      <c r="C16" s="17">
        <v>13066740.973999999</v>
      </c>
      <c r="D16" s="17">
        <v>6700491.8799999999</v>
      </c>
      <c r="E16" s="17">
        <f t="shared" ref="E16:F16" si="8">E17+E18</f>
        <v>15787335.899999999</v>
      </c>
      <c r="F16" s="17">
        <f t="shared" si="8"/>
        <v>7161454.2599999998</v>
      </c>
      <c r="G16" s="14">
        <f t="shared" si="0"/>
        <v>-8625881.6399999987</v>
      </c>
      <c r="H16" s="15">
        <f t="shared" si="3"/>
        <v>45.362018679795121</v>
      </c>
      <c r="I16" s="16">
        <f t="shared" si="4"/>
        <v>460962.37999999989</v>
      </c>
    </row>
    <row r="17" spans="1:9" ht="15" x14ac:dyDescent="0.25">
      <c r="A17" s="23" t="s">
        <v>3</v>
      </c>
      <c r="B17" s="4" t="s">
        <v>0</v>
      </c>
      <c r="C17" s="17">
        <v>4421823.4740000004</v>
      </c>
      <c r="D17" s="17">
        <v>2096756.236</v>
      </c>
      <c r="E17" s="17">
        <v>5035193.8</v>
      </c>
      <c r="F17" s="17">
        <v>2436120.5499999998</v>
      </c>
      <c r="G17" s="14">
        <f t="shared" si="0"/>
        <v>-2599073.25</v>
      </c>
      <c r="H17" s="15">
        <f t="shared" si="3"/>
        <v>48.381862680240829</v>
      </c>
      <c r="I17" s="16">
        <f t="shared" si="4"/>
        <v>339364.31399999978</v>
      </c>
    </row>
    <row r="18" spans="1:9" ht="15" x14ac:dyDescent="0.25">
      <c r="A18" s="23" t="s">
        <v>3</v>
      </c>
      <c r="B18" s="4" t="s">
        <v>1</v>
      </c>
      <c r="C18" s="17">
        <f>C16-C17</f>
        <v>8644917.5</v>
      </c>
      <c r="D18" s="17">
        <f>D16-D17</f>
        <v>4603735.6439999994</v>
      </c>
      <c r="E18" s="17">
        <v>10752142.1</v>
      </c>
      <c r="F18" s="17">
        <v>4725333.71</v>
      </c>
      <c r="G18" s="14">
        <f t="shared" si="0"/>
        <v>-6026808.3899999997</v>
      </c>
      <c r="H18" s="15">
        <f t="shared" si="3"/>
        <v>43.94783538063546</v>
      </c>
      <c r="I18" s="16">
        <f t="shared" si="4"/>
        <v>121598.06600000057</v>
      </c>
    </row>
    <row r="19" spans="1:9" ht="60" x14ac:dyDescent="0.25">
      <c r="A19" s="23">
        <v>5</v>
      </c>
      <c r="B19" s="4" t="s">
        <v>18</v>
      </c>
      <c r="C19" s="17">
        <v>168725.1</v>
      </c>
      <c r="D19" s="17">
        <v>63784.802000000003</v>
      </c>
      <c r="E19" s="17">
        <f>E20</f>
        <v>171467.2</v>
      </c>
      <c r="F19" s="17">
        <f>F20</f>
        <v>76216.789999999994</v>
      </c>
      <c r="G19" s="14">
        <f t="shared" si="0"/>
        <v>-95250.410000000018</v>
      </c>
      <c r="H19" s="15">
        <f t="shared" si="3"/>
        <v>44.449778149990195</v>
      </c>
      <c r="I19" s="16">
        <f t="shared" si="4"/>
        <v>12431.98799999999</v>
      </c>
    </row>
    <row r="20" spans="1:9" ht="15" x14ac:dyDescent="0.25">
      <c r="A20" s="23" t="s">
        <v>3</v>
      </c>
      <c r="B20" s="4" t="s">
        <v>0</v>
      </c>
      <c r="C20" s="17">
        <v>168725.1</v>
      </c>
      <c r="D20" s="17">
        <v>63784.802000000003</v>
      </c>
      <c r="E20" s="17">
        <v>171467.2</v>
      </c>
      <c r="F20" s="17">
        <v>76216.789999999994</v>
      </c>
      <c r="G20" s="14">
        <f t="shared" si="0"/>
        <v>-95250.410000000018</v>
      </c>
      <c r="H20" s="15">
        <f t="shared" si="3"/>
        <v>44.449778149990195</v>
      </c>
      <c r="I20" s="16">
        <f t="shared" si="4"/>
        <v>12431.98799999999</v>
      </c>
    </row>
    <row r="21" spans="1:9" ht="60" x14ac:dyDescent="0.25">
      <c r="A21" s="23">
        <v>6</v>
      </c>
      <c r="B21" s="4" t="s">
        <v>34</v>
      </c>
      <c r="C21" s="17">
        <v>16056.25</v>
      </c>
      <c r="D21" s="17">
        <v>8147.9179999999997</v>
      </c>
      <c r="E21" s="17">
        <f>E22</f>
        <v>10361.040000000001</v>
      </c>
      <c r="F21" s="17">
        <f>F22</f>
        <v>5334.85</v>
      </c>
      <c r="G21" s="14">
        <f t="shared" si="0"/>
        <v>-5026.1900000000005</v>
      </c>
      <c r="H21" s="15">
        <f t="shared" si="3"/>
        <v>51.489522287337955</v>
      </c>
      <c r="I21" s="16">
        <f t="shared" si="4"/>
        <v>-2813.0679999999993</v>
      </c>
    </row>
    <row r="22" spans="1:9" ht="15" x14ac:dyDescent="0.25">
      <c r="A22" s="23" t="s">
        <v>3</v>
      </c>
      <c r="B22" s="4" t="s">
        <v>0</v>
      </c>
      <c r="C22" s="17">
        <v>16056.25</v>
      </c>
      <c r="D22" s="17">
        <v>8147.9179999999997</v>
      </c>
      <c r="E22" s="17">
        <v>10361.040000000001</v>
      </c>
      <c r="F22" s="17">
        <v>5334.85</v>
      </c>
      <c r="G22" s="14">
        <f t="shared" si="0"/>
        <v>-5026.1900000000005</v>
      </c>
      <c r="H22" s="15">
        <f t="shared" si="3"/>
        <v>51.489522287337955</v>
      </c>
      <c r="I22" s="16">
        <f t="shared" si="4"/>
        <v>-2813.0679999999993</v>
      </c>
    </row>
    <row r="23" spans="1:9" ht="105" x14ac:dyDescent="0.25">
      <c r="A23" s="23">
        <v>7</v>
      </c>
      <c r="B23" s="4" t="s">
        <v>17</v>
      </c>
      <c r="C23" s="17">
        <v>241826.77499999999</v>
      </c>
      <c r="D23" s="17">
        <v>112539.95600000001</v>
      </c>
      <c r="E23" s="17">
        <f t="shared" ref="E23:F23" si="9">E24+E25</f>
        <v>285334.59999999998</v>
      </c>
      <c r="F23" s="17">
        <f t="shared" si="9"/>
        <v>132636.65</v>
      </c>
      <c r="G23" s="14">
        <f t="shared" si="0"/>
        <v>-152697.94999999998</v>
      </c>
      <c r="H23" s="15">
        <f t="shared" si="3"/>
        <v>46.484600886117562</v>
      </c>
      <c r="I23" s="16">
        <f t="shared" si="4"/>
        <v>20096.693999999989</v>
      </c>
    </row>
    <row r="24" spans="1:9" ht="15" x14ac:dyDescent="0.25">
      <c r="A24" s="23" t="s">
        <v>3</v>
      </c>
      <c r="B24" s="4" t="s">
        <v>0</v>
      </c>
      <c r="C24" s="17">
        <v>241826.77499999999</v>
      </c>
      <c r="D24" s="17">
        <v>112539.95600000001</v>
      </c>
      <c r="E24" s="17">
        <v>285334.59999999998</v>
      </c>
      <c r="F24" s="17">
        <v>132636.65</v>
      </c>
      <c r="G24" s="14">
        <f t="shared" si="0"/>
        <v>-152697.94999999998</v>
      </c>
      <c r="H24" s="15">
        <f t="shared" si="3"/>
        <v>46.484600886117562</v>
      </c>
      <c r="I24" s="16">
        <f t="shared" si="4"/>
        <v>20096.693999999989</v>
      </c>
    </row>
    <row r="25" spans="1:9" ht="15" x14ac:dyDescent="0.25">
      <c r="A25" s="23" t="s">
        <v>3</v>
      </c>
      <c r="B25" s="4" t="s">
        <v>1</v>
      </c>
      <c r="C25" s="17">
        <v>0</v>
      </c>
      <c r="D25" s="17">
        <f>D23-D24</f>
        <v>0</v>
      </c>
      <c r="E25" s="17">
        <v>0</v>
      </c>
      <c r="F25" s="17">
        <v>0</v>
      </c>
      <c r="G25" s="14">
        <f t="shared" si="0"/>
        <v>0</v>
      </c>
      <c r="H25" s="15">
        <v>0</v>
      </c>
      <c r="I25" s="16">
        <f t="shared" si="4"/>
        <v>0</v>
      </c>
    </row>
    <row r="26" spans="1:9" ht="60" x14ac:dyDescent="0.25">
      <c r="A26" s="23">
        <v>8</v>
      </c>
      <c r="B26" s="5" t="s">
        <v>26</v>
      </c>
      <c r="C26" s="17">
        <v>62226.6</v>
      </c>
      <c r="D26" s="17">
        <v>23723.786</v>
      </c>
      <c r="E26" s="17">
        <f t="shared" ref="E26:F26" si="10">E27+E28</f>
        <v>68207.990000000005</v>
      </c>
      <c r="F26" s="17">
        <f t="shared" si="10"/>
        <v>26411.03</v>
      </c>
      <c r="G26" s="14">
        <f t="shared" si="0"/>
        <v>-41796.960000000006</v>
      </c>
      <c r="H26" s="15">
        <f t="shared" si="3"/>
        <v>38.72131402787268</v>
      </c>
      <c r="I26" s="16">
        <f t="shared" si="4"/>
        <v>2687.2439999999988</v>
      </c>
    </row>
    <row r="27" spans="1:9" ht="15" x14ac:dyDescent="0.25">
      <c r="A27" s="23"/>
      <c r="B27" s="5" t="s">
        <v>0</v>
      </c>
      <c r="C27" s="17">
        <v>62226.6</v>
      </c>
      <c r="D27" s="17">
        <v>23723.786</v>
      </c>
      <c r="E27" s="17">
        <v>68207.990000000005</v>
      </c>
      <c r="F27" s="17">
        <v>26411.03</v>
      </c>
      <c r="G27" s="14">
        <f t="shared" si="0"/>
        <v>-41796.960000000006</v>
      </c>
      <c r="H27" s="15">
        <f t="shared" si="3"/>
        <v>38.72131402787268</v>
      </c>
      <c r="I27" s="16">
        <f t="shared" si="4"/>
        <v>2687.2439999999988</v>
      </c>
    </row>
    <row r="28" spans="1:9" ht="15" x14ac:dyDescent="0.25">
      <c r="A28" s="23"/>
      <c r="B28" s="5" t="s">
        <v>1</v>
      </c>
      <c r="C28" s="17">
        <v>0</v>
      </c>
      <c r="D28" s="17">
        <f>D26-D27</f>
        <v>0</v>
      </c>
      <c r="E28" s="17"/>
      <c r="F28" s="17"/>
      <c r="G28" s="14">
        <f t="shared" si="0"/>
        <v>0</v>
      </c>
      <c r="H28" s="15" t="e">
        <f t="shared" si="3"/>
        <v>#DIV/0!</v>
      </c>
      <c r="I28" s="16">
        <f t="shared" si="4"/>
        <v>0</v>
      </c>
    </row>
    <row r="29" spans="1:9" ht="75" x14ac:dyDescent="0.25">
      <c r="A29" s="23">
        <v>9</v>
      </c>
      <c r="B29" s="4" t="s">
        <v>16</v>
      </c>
      <c r="C29" s="17">
        <v>1276994.6259999999</v>
      </c>
      <c r="D29" s="17">
        <v>421984.72399999999</v>
      </c>
      <c r="E29" s="17">
        <f t="shared" ref="E29:F29" si="11">E30+E31</f>
        <v>1376094.53</v>
      </c>
      <c r="F29" s="17">
        <f t="shared" si="11"/>
        <v>636016.01</v>
      </c>
      <c r="G29" s="14">
        <f t="shared" si="0"/>
        <v>-740078.52</v>
      </c>
      <c r="H29" s="15">
        <f t="shared" si="3"/>
        <v>46.218918550602773</v>
      </c>
      <c r="I29" s="16">
        <f t="shared" si="4"/>
        <v>214031.28600000002</v>
      </c>
    </row>
    <row r="30" spans="1:9" ht="15" x14ac:dyDescent="0.25">
      <c r="A30" s="23" t="s">
        <v>3</v>
      </c>
      <c r="B30" s="4" t="s">
        <v>0</v>
      </c>
      <c r="C30" s="17">
        <v>550072.57700000005</v>
      </c>
      <c r="D30" s="17">
        <v>205386.68299999999</v>
      </c>
      <c r="E30" s="17">
        <v>778103.5</v>
      </c>
      <c r="F30" s="17">
        <v>276187.88</v>
      </c>
      <c r="G30" s="14">
        <f t="shared" si="0"/>
        <v>-501915.62</v>
      </c>
      <c r="H30" s="15">
        <f t="shared" si="3"/>
        <v>35.495005484488892</v>
      </c>
      <c r="I30" s="16">
        <f t="shared" si="4"/>
        <v>70801.197000000015</v>
      </c>
    </row>
    <row r="31" spans="1:9" ht="15" x14ac:dyDescent="0.25">
      <c r="A31" s="23" t="s">
        <v>3</v>
      </c>
      <c r="B31" s="4" t="s">
        <v>1</v>
      </c>
      <c r="C31" s="17">
        <f>C29-C30</f>
        <v>726922.04899999988</v>
      </c>
      <c r="D31" s="17">
        <f>D29-D30</f>
        <v>216598.041</v>
      </c>
      <c r="E31" s="17">
        <v>597991.03</v>
      </c>
      <c r="F31" s="17">
        <v>359828.13</v>
      </c>
      <c r="G31" s="14">
        <f t="shared" si="0"/>
        <v>-238162.90000000002</v>
      </c>
      <c r="H31" s="15">
        <f t="shared" si="3"/>
        <v>60.172830686105769</v>
      </c>
      <c r="I31" s="16">
        <f t="shared" si="4"/>
        <v>143230.08900000001</v>
      </c>
    </row>
    <row r="32" spans="1:9" ht="60" x14ac:dyDescent="0.25">
      <c r="A32" s="23">
        <v>10</v>
      </c>
      <c r="B32" s="4" t="s">
        <v>15</v>
      </c>
      <c r="C32" s="17">
        <v>9949.2000000000007</v>
      </c>
      <c r="D32" s="17">
        <v>3946.67</v>
      </c>
      <c r="E32" s="17">
        <f t="shared" ref="E32:F32" si="12">E33+E34</f>
        <v>12220.6</v>
      </c>
      <c r="F32" s="17">
        <f t="shared" si="12"/>
        <v>6419.31</v>
      </c>
      <c r="G32" s="14">
        <f t="shared" si="0"/>
        <v>-5801.29</v>
      </c>
      <c r="H32" s="15">
        <f t="shared" si="3"/>
        <v>52.528599250445971</v>
      </c>
      <c r="I32" s="16">
        <f t="shared" si="4"/>
        <v>2472.6400000000003</v>
      </c>
    </row>
    <row r="33" spans="1:9" ht="15" x14ac:dyDescent="0.25">
      <c r="A33" s="23" t="s">
        <v>3</v>
      </c>
      <c r="B33" s="4" t="s">
        <v>0</v>
      </c>
      <c r="C33" s="17">
        <v>9949.2000000000007</v>
      </c>
      <c r="D33" s="17">
        <v>3946.67</v>
      </c>
      <c r="E33" s="17">
        <v>12220.6</v>
      </c>
      <c r="F33" s="17">
        <v>6419.31</v>
      </c>
      <c r="G33" s="14">
        <f t="shared" si="0"/>
        <v>-5801.29</v>
      </c>
      <c r="H33" s="15">
        <f t="shared" si="3"/>
        <v>52.528599250445971</v>
      </c>
      <c r="I33" s="16">
        <f t="shared" si="4"/>
        <v>2472.6400000000003</v>
      </c>
    </row>
    <row r="34" spans="1:9" ht="15" x14ac:dyDescent="0.25">
      <c r="A34" s="23" t="s">
        <v>3</v>
      </c>
      <c r="B34" s="4" t="s">
        <v>1</v>
      </c>
      <c r="C34" s="17">
        <v>0</v>
      </c>
      <c r="D34" s="17">
        <f>D32-D33</f>
        <v>0</v>
      </c>
      <c r="E34" s="17"/>
      <c r="F34" s="17"/>
      <c r="G34" s="14">
        <f t="shared" si="0"/>
        <v>0</v>
      </c>
      <c r="H34" s="15" t="e">
        <f t="shared" si="3"/>
        <v>#DIV/0!</v>
      </c>
      <c r="I34" s="16">
        <f t="shared" si="4"/>
        <v>0</v>
      </c>
    </row>
    <row r="35" spans="1:9" ht="75" x14ac:dyDescent="0.25">
      <c r="A35" s="23">
        <v>11</v>
      </c>
      <c r="B35" s="4" t="s">
        <v>14</v>
      </c>
      <c r="C35" s="17">
        <v>462795.87199999997</v>
      </c>
      <c r="D35" s="17">
        <v>217017.67</v>
      </c>
      <c r="E35" s="17">
        <f t="shared" ref="E35:F35" si="13">E36+E37</f>
        <v>536814.11</v>
      </c>
      <c r="F35" s="17">
        <f t="shared" si="13"/>
        <v>264383.96999999997</v>
      </c>
      <c r="G35" s="14">
        <f t="shared" si="0"/>
        <v>-272430.14</v>
      </c>
      <c r="H35" s="15">
        <f t="shared" si="3"/>
        <v>49.250562732041445</v>
      </c>
      <c r="I35" s="16">
        <f t="shared" si="4"/>
        <v>47366.299999999959</v>
      </c>
    </row>
    <row r="36" spans="1:9" ht="15" x14ac:dyDescent="0.25">
      <c r="A36" s="23" t="s">
        <v>3</v>
      </c>
      <c r="B36" s="4" t="s">
        <v>0</v>
      </c>
      <c r="C36" s="17">
        <v>433945.75199999998</v>
      </c>
      <c r="D36" s="17">
        <v>202969.606</v>
      </c>
      <c r="E36" s="17">
        <v>491973.41</v>
      </c>
      <c r="F36" s="17">
        <v>241657.59</v>
      </c>
      <c r="G36" s="14">
        <f t="shared" si="0"/>
        <v>-250315.81999999998</v>
      </c>
      <c r="H36" s="15">
        <f t="shared" si="3"/>
        <v>49.120051020643579</v>
      </c>
      <c r="I36" s="16">
        <f t="shared" si="4"/>
        <v>38687.983999999997</v>
      </c>
    </row>
    <row r="37" spans="1:9" ht="15" x14ac:dyDescent="0.25">
      <c r="A37" s="23" t="s">
        <v>3</v>
      </c>
      <c r="B37" s="4" t="s">
        <v>1</v>
      </c>
      <c r="C37" s="17">
        <f>C35-C36</f>
        <v>28850.119999999995</v>
      </c>
      <c r="D37" s="17">
        <f>D35-D36</f>
        <v>14048.064000000013</v>
      </c>
      <c r="E37" s="17">
        <v>44840.7</v>
      </c>
      <c r="F37" s="17">
        <v>22726.38</v>
      </c>
      <c r="G37" s="14">
        <f t="shared" si="0"/>
        <v>-22114.319999999996</v>
      </c>
      <c r="H37" s="15">
        <f t="shared" si="3"/>
        <v>50.682482655266313</v>
      </c>
      <c r="I37" s="16">
        <f t="shared" si="4"/>
        <v>8678.315999999988</v>
      </c>
    </row>
    <row r="38" spans="1:9" ht="30" x14ac:dyDescent="0.25">
      <c r="A38" s="23">
        <v>12</v>
      </c>
      <c r="B38" s="4" t="s">
        <v>13</v>
      </c>
      <c r="C38" s="17">
        <v>354832.68900000001</v>
      </c>
      <c r="D38" s="17">
        <v>155433.00399999999</v>
      </c>
      <c r="E38" s="17">
        <f t="shared" ref="E38:F38" si="14">E39+E40</f>
        <v>459304.26</v>
      </c>
      <c r="F38" s="17">
        <f t="shared" si="14"/>
        <v>212560.77000000002</v>
      </c>
      <c r="G38" s="14">
        <f t="shared" ref="G38:G63" si="15">F38-E38</f>
        <v>-246743.49</v>
      </c>
      <c r="H38" s="15">
        <f t="shared" si="3"/>
        <v>46.278858811368309</v>
      </c>
      <c r="I38" s="16">
        <f t="shared" si="4"/>
        <v>57127.766000000032</v>
      </c>
    </row>
    <row r="39" spans="1:9" ht="15" x14ac:dyDescent="0.25">
      <c r="A39" s="23" t="s">
        <v>3</v>
      </c>
      <c r="B39" s="4" t="s">
        <v>0</v>
      </c>
      <c r="C39" s="17">
        <v>326832.68900000001</v>
      </c>
      <c r="D39" s="17">
        <v>155433.00399999999</v>
      </c>
      <c r="E39" s="17">
        <v>455097.56</v>
      </c>
      <c r="F39" s="17">
        <v>208354.07</v>
      </c>
      <c r="G39" s="14">
        <f t="shared" si="15"/>
        <v>-246743.49</v>
      </c>
      <c r="H39" s="15">
        <f t="shared" si="3"/>
        <v>45.78228676945664</v>
      </c>
      <c r="I39" s="16">
        <f t="shared" si="4"/>
        <v>52921.066000000021</v>
      </c>
    </row>
    <row r="40" spans="1:9" ht="15" x14ac:dyDescent="0.25">
      <c r="A40" s="23" t="s">
        <v>3</v>
      </c>
      <c r="B40" s="4" t="s">
        <v>1</v>
      </c>
      <c r="C40" s="17">
        <f>C38-C39</f>
        <v>28000</v>
      </c>
      <c r="D40" s="17">
        <f>D38-D39</f>
        <v>0</v>
      </c>
      <c r="E40" s="17">
        <v>4206.7</v>
      </c>
      <c r="F40" s="17">
        <v>4206.7</v>
      </c>
      <c r="G40" s="14">
        <f t="shared" si="15"/>
        <v>0</v>
      </c>
      <c r="H40" s="15">
        <f t="shared" si="3"/>
        <v>100</v>
      </c>
      <c r="I40" s="16">
        <f t="shared" si="4"/>
        <v>4206.7</v>
      </c>
    </row>
    <row r="41" spans="1:9" ht="45" x14ac:dyDescent="0.25">
      <c r="A41" s="23">
        <v>13</v>
      </c>
      <c r="B41" s="4" t="s">
        <v>12</v>
      </c>
      <c r="C41" s="17">
        <v>148349.6</v>
      </c>
      <c r="D41" s="17">
        <v>76291.462</v>
      </c>
      <c r="E41" s="17">
        <f>E42</f>
        <v>175629.5</v>
      </c>
      <c r="F41" s="17">
        <f>F42</f>
        <v>89266.22</v>
      </c>
      <c r="G41" s="14">
        <f t="shared" si="15"/>
        <v>-86363.28</v>
      </c>
      <c r="H41" s="15">
        <f t="shared" si="3"/>
        <v>50.826438610825633</v>
      </c>
      <c r="I41" s="16">
        <f t="shared" si="4"/>
        <v>12974.758000000002</v>
      </c>
    </row>
    <row r="42" spans="1:9" ht="15" x14ac:dyDescent="0.25">
      <c r="A42" s="23" t="s">
        <v>3</v>
      </c>
      <c r="B42" s="4" t="s">
        <v>0</v>
      </c>
      <c r="C42" s="17">
        <v>148349.6</v>
      </c>
      <c r="D42" s="17">
        <v>76291.462</v>
      </c>
      <c r="E42" s="17">
        <v>175629.5</v>
      </c>
      <c r="F42" s="17">
        <v>89266.22</v>
      </c>
      <c r="G42" s="14">
        <f t="shared" si="15"/>
        <v>-86363.28</v>
      </c>
      <c r="H42" s="15">
        <f t="shared" si="3"/>
        <v>50.826438610825633</v>
      </c>
      <c r="I42" s="16">
        <f t="shared" si="4"/>
        <v>12974.758000000002</v>
      </c>
    </row>
    <row r="43" spans="1:9" ht="30" x14ac:dyDescent="0.25">
      <c r="A43" s="23">
        <v>14</v>
      </c>
      <c r="B43" s="4" t="s">
        <v>11</v>
      </c>
      <c r="C43" s="17">
        <v>32261.1</v>
      </c>
      <c r="D43" s="17">
        <v>14585.602999999999</v>
      </c>
      <c r="E43" s="17">
        <f>E44</f>
        <v>37963.1</v>
      </c>
      <c r="F43" s="17">
        <f>F44</f>
        <v>15615.15</v>
      </c>
      <c r="G43" s="14">
        <f t="shared" si="15"/>
        <v>-22347.949999999997</v>
      </c>
      <c r="H43" s="15">
        <f t="shared" si="3"/>
        <v>41.132441765819969</v>
      </c>
      <c r="I43" s="16">
        <f t="shared" si="4"/>
        <v>1029.5470000000005</v>
      </c>
    </row>
    <row r="44" spans="1:9" ht="15" x14ac:dyDescent="0.25">
      <c r="A44" s="23" t="s">
        <v>3</v>
      </c>
      <c r="B44" s="4" t="s">
        <v>0</v>
      </c>
      <c r="C44" s="17">
        <v>32261.1</v>
      </c>
      <c r="D44" s="17">
        <v>14585.602999999999</v>
      </c>
      <c r="E44" s="17">
        <v>37963.1</v>
      </c>
      <c r="F44" s="17">
        <v>15615.15</v>
      </c>
      <c r="G44" s="14">
        <f t="shared" si="15"/>
        <v>-22347.949999999997</v>
      </c>
      <c r="H44" s="15">
        <f t="shared" si="3"/>
        <v>41.132441765819969</v>
      </c>
      <c r="I44" s="16">
        <f t="shared" si="4"/>
        <v>1029.5470000000005</v>
      </c>
    </row>
    <row r="45" spans="1:9" ht="45" x14ac:dyDescent="0.25">
      <c r="A45" s="23">
        <v>15</v>
      </c>
      <c r="B45" s="4" t="s">
        <v>10</v>
      </c>
      <c r="C45" s="17">
        <v>913875.76100000006</v>
      </c>
      <c r="D45" s="17">
        <v>476311.38199999998</v>
      </c>
      <c r="E45" s="17">
        <f t="shared" ref="E45:F45" si="16">E46+E47</f>
        <v>1176157.17</v>
      </c>
      <c r="F45" s="17">
        <f t="shared" si="16"/>
        <v>547153.52999999991</v>
      </c>
      <c r="G45" s="14">
        <f t="shared" si="15"/>
        <v>-629003.64</v>
      </c>
      <c r="H45" s="15">
        <f t="shared" si="3"/>
        <v>46.520443351971394</v>
      </c>
      <c r="I45" s="16">
        <f t="shared" si="4"/>
        <v>70842.147999999928</v>
      </c>
    </row>
    <row r="46" spans="1:9" ht="15" x14ac:dyDescent="0.25">
      <c r="A46" s="23" t="s">
        <v>3</v>
      </c>
      <c r="B46" s="4" t="s">
        <v>0</v>
      </c>
      <c r="C46" s="17">
        <v>869010.71100000001</v>
      </c>
      <c r="D46" s="17">
        <v>436773.28600000002</v>
      </c>
      <c r="E46" s="17">
        <v>1172159.47</v>
      </c>
      <c r="F46" s="17">
        <v>545357.32999999996</v>
      </c>
      <c r="G46" s="14">
        <f t="shared" si="15"/>
        <v>-626802.14</v>
      </c>
      <c r="H46" s="15">
        <f t="shared" si="3"/>
        <v>46.52586477845032</v>
      </c>
      <c r="I46" s="16">
        <f t="shared" si="4"/>
        <v>108584.04399999994</v>
      </c>
    </row>
    <row r="47" spans="1:9" ht="20.25" customHeight="1" x14ac:dyDescent="0.25">
      <c r="A47" s="23" t="s">
        <v>3</v>
      </c>
      <c r="B47" s="4" t="s">
        <v>1</v>
      </c>
      <c r="C47" s="17">
        <f>C45-C46</f>
        <v>44865.050000000047</v>
      </c>
      <c r="D47" s="17">
        <f>D45-D46</f>
        <v>39538.095999999961</v>
      </c>
      <c r="E47" s="17">
        <v>3997.7</v>
      </c>
      <c r="F47" s="17">
        <v>1796.2</v>
      </c>
      <c r="G47" s="14">
        <f t="shared" si="15"/>
        <v>-2201.5</v>
      </c>
      <c r="H47" s="15">
        <f t="shared" si="3"/>
        <v>44.930835230257401</v>
      </c>
      <c r="I47" s="16">
        <f t="shared" si="4"/>
        <v>-37741.895999999964</v>
      </c>
    </row>
    <row r="48" spans="1:9" ht="105" x14ac:dyDescent="0.25">
      <c r="A48" s="23">
        <v>16</v>
      </c>
      <c r="B48" s="4" t="s">
        <v>32</v>
      </c>
      <c r="C48" s="17">
        <v>82738.03</v>
      </c>
      <c r="D48" s="17">
        <v>41817.277000000002</v>
      </c>
      <c r="E48" s="17">
        <f t="shared" ref="E48:F48" si="17">E49+E50</f>
        <v>97195.3</v>
      </c>
      <c r="F48" s="17">
        <f t="shared" si="17"/>
        <v>48284.73</v>
      </c>
      <c r="G48" s="14">
        <f t="shared" si="15"/>
        <v>-48910.57</v>
      </c>
      <c r="H48" s="15">
        <f t="shared" si="3"/>
        <v>49.6780502760936</v>
      </c>
      <c r="I48" s="16">
        <f t="shared" si="4"/>
        <v>6467.4530000000013</v>
      </c>
    </row>
    <row r="49" spans="1:9" ht="15" x14ac:dyDescent="0.25">
      <c r="A49" s="23" t="s">
        <v>3</v>
      </c>
      <c r="B49" s="4" t="s">
        <v>0</v>
      </c>
      <c r="C49" s="17">
        <v>82738.03</v>
      </c>
      <c r="D49" s="17">
        <v>41817.277000000002</v>
      </c>
      <c r="E49" s="17">
        <v>97195.3</v>
      </c>
      <c r="F49" s="17">
        <v>48284.73</v>
      </c>
      <c r="G49" s="14">
        <f t="shared" si="15"/>
        <v>-48910.57</v>
      </c>
      <c r="H49" s="15">
        <f t="shared" si="3"/>
        <v>49.6780502760936</v>
      </c>
      <c r="I49" s="16">
        <f t="shared" si="4"/>
        <v>6467.4530000000013</v>
      </c>
    </row>
    <row r="50" spans="1:9" s="13" customFormat="1" ht="18" customHeight="1" x14ac:dyDescent="0.25">
      <c r="A50" s="23"/>
      <c r="B50" s="4" t="s">
        <v>1</v>
      </c>
      <c r="C50" s="17">
        <v>0</v>
      </c>
      <c r="D50" s="17">
        <v>0</v>
      </c>
      <c r="E50" s="17"/>
      <c r="F50" s="17"/>
      <c r="G50" s="14">
        <f t="shared" si="15"/>
        <v>0</v>
      </c>
      <c r="H50" s="15">
        <v>0</v>
      </c>
      <c r="I50" s="16">
        <f t="shared" si="4"/>
        <v>0</v>
      </c>
    </row>
    <row r="51" spans="1:9" ht="45" x14ac:dyDescent="0.25">
      <c r="A51" s="23">
        <v>17</v>
      </c>
      <c r="B51" s="4" t="s">
        <v>9</v>
      </c>
      <c r="C51" s="17">
        <v>16748.7</v>
      </c>
      <c r="D51" s="17">
        <v>40.5</v>
      </c>
      <c r="E51" s="17">
        <f t="shared" ref="E51:F51" si="18">E52+E53</f>
        <v>10243.67</v>
      </c>
      <c r="F51" s="17">
        <f t="shared" si="18"/>
        <v>256.77</v>
      </c>
      <c r="G51" s="14">
        <f t="shared" si="15"/>
        <v>-9986.9</v>
      </c>
      <c r="H51" s="15">
        <f t="shared" si="3"/>
        <v>2.5066211621420837</v>
      </c>
      <c r="I51" s="16">
        <f t="shared" si="4"/>
        <v>216.26999999999998</v>
      </c>
    </row>
    <row r="52" spans="1:9" ht="15" x14ac:dyDescent="0.25">
      <c r="A52" s="23" t="s">
        <v>3</v>
      </c>
      <c r="B52" s="4" t="s">
        <v>0</v>
      </c>
      <c r="C52" s="17">
        <v>10090.700000000001</v>
      </c>
      <c r="D52" s="17">
        <v>40.5</v>
      </c>
      <c r="E52" s="17">
        <v>10243.67</v>
      </c>
      <c r="F52" s="17">
        <v>256.77</v>
      </c>
      <c r="G52" s="14">
        <f t="shared" si="15"/>
        <v>-9986.9</v>
      </c>
      <c r="H52" s="15">
        <f t="shared" si="3"/>
        <v>2.5066211621420837</v>
      </c>
      <c r="I52" s="16">
        <f t="shared" si="4"/>
        <v>216.26999999999998</v>
      </c>
    </row>
    <row r="53" spans="1:9" s="10" customFormat="1" ht="18" customHeight="1" x14ac:dyDescent="0.25">
      <c r="A53" s="23"/>
      <c r="B53" s="4" t="s">
        <v>1</v>
      </c>
      <c r="C53" s="17">
        <f>C51-C52</f>
        <v>6658</v>
      </c>
      <c r="D53" s="17">
        <f>D51-D52</f>
        <v>0</v>
      </c>
      <c r="E53" s="17">
        <v>0</v>
      </c>
      <c r="F53" s="17">
        <v>0</v>
      </c>
      <c r="G53" s="14">
        <f t="shared" si="15"/>
        <v>0</v>
      </c>
      <c r="H53" s="15">
        <v>0</v>
      </c>
      <c r="I53" s="16">
        <f t="shared" si="4"/>
        <v>0</v>
      </c>
    </row>
    <row r="54" spans="1:9" ht="60" x14ac:dyDescent="0.25">
      <c r="A54" s="23">
        <v>18</v>
      </c>
      <c r="B54" s="4" t="s">
        <v>8</v>
      </c>
      <c r="C54" s="17">
        <v>36954.400000000001</v>
      </c>
      <c r="D54" s="17">
        <v>13910.119000000001</v>
      </c>
      <c r="E54" s="17">
        <f>E55</f>
        <v>43718.5</v>
      </c>
      <c r="F54" s="17">
        <f>F55</f>
        <v>14618.24</v>
      </c>
      <c r="G54" s="14">
        <f>F53-E53</f>
        <v>0</v>
      </c>
      <c r="H54" s="15">
        <f t="shared" si="3"/>
        <v>33.437194780241775</v>
      </c>
      <c r="I54" s="16">
        <f t="shared" si="4"/>
        <v>708.12099999999919</v>
      </c>
    </row>
    <row r="55" spans="1:9" ht="15" x14ac:dyDescent="0.25">
      <c r="A55" s="23" t="s">
        <v>3</v>
      </c>
      <c r="B55" s="4" t="s">
        <v>0</v>
      </c>
      <c r="C55" s="17">
        <v>36954.400000000001</v>
      </c>
      <c r="D55" s="17">
        <v>13910.119000000001</v>
      </c>
      <c r="E55" s="17">
        <v>43718.5</v>
      </c>
      <c r="F55" s="17">
        <v>14618.24</v>
      </c>
      <c r="G55" s="14">
        <f t="shared" si="15"/>
        <v>-29100.260000000002</v>
      </c>
      <c r="H55" s="15">
        <f t="shared" si="3"/>
        <v>33.437194780241775</v>
      </c>
      <c r="I55" s="16">
        <f t="shared" si="4"/>
        <v>708.12099999999919</v>
      </c>
    </row>
    <row r="56" spans="1:9" ht="60" x14ac:dyDescent="0.25">
      <c r="A56" s="23">
        <v>19</v>
      </c>
      <c r="B56" s="4" t="s">
        <v>7</v>
      </c>
      <c r="C56" s="17">
        <v>500840.777</v>
      </c>
      <c r="D56" s="17">
        <v>244042.432</v>
      </c>
      <c r="E56" s="17">
        <f t="shared" ref="E56:F56" si="19">E57+E58</f>
        <v>559893.47</v>
      </c>
      <c r="F56" s="17">
        <f t="shared" si="19"/>
        <v>265531.57</v>
      </c>
      <c r="G56" s="14">
        <f t="shared" si="15"/>
        <v>-294361.89999999997</v>
      </c>
      <c r="H56" s="15">
        <f t="shared" si="3"/>
        <v>47.425373616163093</v>
      </c>
      <c r="I56" s="16">
        <f t="shared" si="4"/>
        <v>21489.138000000006</v>
      </c>
    </row>
    <row r="57" spans="1:9" ht="15" x14ac:dyDescent="0.25">
      <c r="A57" s="23"/>
      <c r="B57" s="4" t="s">
        <v>0</v>
      </c>
      <c r="C57" s="17">
        <v>489930.29700000002</v>
      </c>
      <c r="D57" s="17">
        <v>241231.09899999999</v>
      </c>
      <c r="E57" s="17">
        <v>548389.02</v>
      </c>
      <c r="F57" s="17">
        <v>261453.2</v>
      </c>
      <c r="G57" s="14">
        <f t="shared" si="15"/>
        <v>-286935.82</v>
      </c>
      <c r="H57" s="15">
        <f t="shared" si="3"/>
        <v>47.676592795384558</v>
      </c>
      <c r="I57" s="16">
        <f t="shared" si="4"/>
        <v>20222.101000000024</v>
      </c>
    </row>
    <row r="58" spans="1:9" ht="18.75" customHeight="1" x14ac:dyDescent="0.25">
      <c r="A58" s="23" t="s">
        <v>3</v>
      </c>
      <c r="B58" s="4" t="s">
        <v>1</v>
      </c>
      <c r="C58" s="17">
        <f>C56-C57</f>
        <v>10910.479999999981</v>
      </c>
      <c r="D58" s="17">
        <f>D56-D57</f>
        <v>2811.3330000000133</v>
      </c>
      <c r="E58" s="17">
        <v>11504.45</v>
      </c>
      <c r="F58" s="17">
        <v>4078.37</v>
      </c>
      <c r="G58" s="14">
        <f t="shared" si="15"/>
        <v>-7426.0800000000008</v>
      </c>
      <c r="H58" s="15">
        <f t="shared" si="3"/>
        <v>35.450369204959813</v>
      </c>
      <c r="I58" s="16">
        <f t="shared" si="4"/>
        <v>1267.0369999999866</v>
      </c>
    </row>
    <row r="59" spans="1:9" ht="45" x14ac:dyDescent="0.25">
      <c r="A59" s="23">
        <v>20</v>
      </c>
      <c r="B59" s="4" t="s">
        <v>6</v>
      </c>
      <c r="C59" s="17">
        <v>558872.53</v>
      </c>
      <c r="D59" s="17">
        <v>262652.74</v>
      </c>
      <c r="E59" s="17">
        <f t="shared" ref="E59:F59" si="20">E60+E61</f>
        <v>658488.68000000005</v>
      </c>
      <c r="F59" s="17">
        <f t="shared" si="20"/>
        <v>314337.72000000003</v>
      </c>
      <c r="G59" s="14">
        <f t="shared" si="15"/>
        <v>-344150.96</v>
      </c>
      <c r="H59" s="15">
        <f t="shared" si="3"/>
        <v>47.736237470323708</v>
      </c>
      <c r="I59" s="16">
        <f t="shared" si="4"/>
        <v>51684.98000000004</v>
      </c>
    </row>
    <row r="60" spans="1:9" ht="15" x14ac:dyDescent="0.25">
      <c r="A60" s="23" t="s">
        <v>3</v>
      </c>
      <c r="B60" s="4" t="s">
        <v>0</v>
      </c>
      <c r="C60" s="17">
        <v>534842.93000000005</v>
      </c>
      <c r="D60" s="17">
        <v>260074.005</v>
      </c>
      <c r="E60" s="17">
        <v>648539.53</v>
      </c>
      <c r="F60" s="17">
        <v>310345.21000000002</v>
      </c>
      <c r="G60" s="14">
        <f t="shared" si="15"/>
        <v>-338194.32</v>
      </c>
      <c r="H60" s="15">
        <f t="shared" si="3"/>
        <v>47.852936581984451</v>
      </c>
      <c r="I60" s="16">
        <f t="shared" si="4"/>
        <v>50271.205000000016</v>
      </c>
    </row>
    <row r="61" spans="1:9" ht="21" customHeight="1" x14ac:dyDescent="0.25">
      <c r="A61" s="23" t="s">
        <v>3</v>
      </c>
      <c r="B61" s="4" t="s">
        <v>1</v>
      </c>
      <c r="C61" s="17">
        <f>C59-C60</f>
        <v>24029.599999999977</v>
      </c>
      <c r="D61" s="17">
        <f>D59-D60</f>
        <v>2578.734999999986</v>
      </c>
      <c r="E61" s="17">
        <v>9949.15</v>
      </c>
      <c r="F61" s="17">
        <v>3992.51</v>
      </c>
      <c r="G61" s="14">
        <f t="shared" si="15"/>
        <v>-5956.6399999999994</v>
      </c>
      <c r="H61" s="15">
        <f t="shared" si="3"/>
        <v>40.129156762135466</v>
      </c>
      <c r="I61" s="16">
        <f t="shared" si="4"/>
        <v>1413.7750000000142</v>
      </c>
    </row>
    <row r="62" spans="1:9" ht="60" x14ac:dyDescent="0.25">
      <c r="A62" s="23">
        <v>21</v>
      </c>
      <c r="B62" s="4" t="s">
        <v>5</v>
      </c>
      <c r="C62" s="17">
        <v>439523.46899999998</v>
      </c>
      <c r="D62" s="17">
        <v>28464.865000000002</v>
      </c>
      <c r="E62" s="17">
        <f t="shared" ref="E62:F62" si="21">E63+E64</f>
        <v>313002.83999999997</v>
      </c>
      <c r="F62" s="17">
        <f t="shared" si="21"/>
        <v>70</v>
      </c>
      <c r="G62" s="14">
        <f t="shared" si="15"/>
        <v>-312932.83999999997</v>
      </c>
      <c r="H62" s="15">
        <f t="shared" si="3"/>
        <v>2.2364014332905097E-2</v>
      </c>
      <c r="I62" s="16">
        <f t="shared" si="4"/>
        <v>-28394.865000000002</v>
      </c>
    </row>
    <row r="63" spans="1:9" ht="15" x14ac:dyDescent="0.25">
      <c r="A63" s="23" t="s">
        <v>3</v>
      </c>
      <c r="B63" s="4" t="s">
        <v>0</v>
      </c>
      <c r="C63" s="17">
        <v>92434.267000000007</v>
      </c>
      <c r="D63" s="17">
        <v>28464.865000000002</v>
      </c>
      <c r="E63" s="17">
        <v>80309.539999999994</v>
      </c>
      <c r="F63" s="17">
        <v>70</v>
      </c>
      <c r="G63" s="14">
        <f t="shared" si="15"/>
        <v>-80239.539999999994</v>
      </c>
      <c r="H63" s="15">
        <f t="shared" si="3"/>
        <v>8.7162745546793083E-2</v>
      </c>
      <c r="I63" s="16">
        <f t="shared" si="4"/>
        <v>-28394.865000000002</v>
      </c>
    </row>
    <row r="64" spans="1:9" ht="15" x14ac:dyDescent="0.25">
      <c r="A64" s="23" t="s">
        <v>3</v>
      </c>
      <c r="B64" s="4" t="s">
        <v>1</v>
      </c>
      <c r="C64" s="17">
        <f>C62-C63</f>
        <v>347089.20199999999</v>
      </c>
      <c r="D64" s="17">
        <f>D62-D63</f>
        <v>0</v>
      </c>
      <c r="E64" s="17">
        <v>232693.3</v>
      </c>
      <c r="F64" s="17">
        <v>0</v>
      </c>
      <c r="G64" s="14">
        <f t="shared" ref="G64:G72" si="22">F64-E64</f>
        <v>-232693.3</v>
      </c>
      <c r="H64" s="15">
        <f t="shared" si="3"/>
        <v>0</v>
      </c>
      <c r="I64" s="16">
        <f t="shared" si="4"/>
        <v>0</v>
      </c>
    </row>
    <row r="65" spans="1:9" ht="60" x14ac:dyDescent="0.25">
      <c r="A65" s="23">
        <v>22</v>
      </c>
      <c r="B65" s="4" t="s">
        <v>35</v>
      </c>
      <c r="C65" s="17">
        <v>911847.00800000003</v>
      </c>
      <c r="D65" s="17">
        <v>230126.492</v>
      </c>
      <c r="E65" s="17">
        <f t="shared" ref="E65:F65" si="23">E66+E67</f>
        <v>589005.73</v>
      </c>
      <c r="F65" s="17">
        <f t="shared" si="23"/>
        <v>184501.65999999997</v>
      </c>
      <c r="G65" s="14">
        <f t="shared" si="22"/>
        <v>-404504.07</v>
      </c>
      <c r="H65" s="15">
        <f t="shared" si="3"/>
        <v>31.324255538227103</v>
      </c>
      <c r="I65" s="16">
        <f t="shared" si="4"/>
        <v>-45624.832000000024</v>
      </c>
    </row>
    <row r="66" spans="1:9" ht="15" x14ac:dyDescent="0.25">
      <c r="A66" s="23" t="s">
        <v>3</v>
      </c>
      <c r="B66" s="4" t="s">
        <v>0</v>
      </c>
      <c r="C66" s="17">
        <v>507808.70799999998</v>
      </c>
      <c r="D66" s="17">
        <v>43590.701000000001</v>
      </c>
      <c r="E66" s="17">
        <v>310399.43</v>
      </c>
      <c r="F66" s="17">
        <v>163099.07999999999</v>
      </c>
      <c r="G66" s="14">
        <f t="shared" si="22"/>
        <v>-147300.35</v>
      </c>
      <c r="H66" s="15">
        <f t="shared" si="3"/>
        <v>52.544903191349292</v>
      </c>
      <c r="I66" s="16">
        <f t="shared" si="4"/>
        <v>119508.37899999999</v>
      </c>
    </row>
    <row r="67" spans="1:9" ht="20.25" customHeight="1" x14ac:dyDescent="0.25">
      <c r="A67" s="23" t="s">
        <v>3</v>
      </c>
      <c r="B67" s="4" t="s">
        <v>1</v>
      </c>
      <c r="C67" s="17">
        <f>C65-C66</f>
        <v>404038.30000000005</v>
      </c>
      <c r="D67" s="17">
        <f>D65-D66</f>
        <v>186535.791</v>
      </c>
      <c r="E67" s="17">
        <v>278606.3</v>
      </c>
      <c r="F67" s="17">
        <v>21402.58</v>
      </c>
      <c r="G67" s="14">
        <f t="shared" si="22"/>
        <v>-257203.71999999997</v>
      </c>
      <c r="H67" s="15">
        <f t="shared" si="3"/>
        <v>7.6820158050984491</v>
      </c>
      <c r="I67" s="16">
        <f t="shared" si="4"/>
        <v>-165133.21100000001</v>
      </c>
    </row>
    <row r="68" spans="1:9" s="11" customFormat="1" ht="60" x14ac:dyDescent="0.25">
      <c r="A68" s="23">
        <v>23</v>
      </c>
      <c r="B68" s="4" t="s">
        <v>29</v>
      </c>
      <c r="C68" s="17">
        <v>2522</v>
      </c>
      <c r="D68" s="17">
        <v>270.51100000000002</v>
      </c>
      <c r="E68" s="17">
        <f>E69</f>
        <v>2601.5</v>
      </c>
      <c r="F68" s="17">
        <f>F69</f>
        <v>775.3</v>
      </c>
      <c r="G68" s="14">
        <f t="shared" ref="G68:G69" si="24">F68-E68</f>
        <v>-1826.2</v>
      </c>
      <c r="H68" s="15">
        <f t="shared" si="3"/>
        <v>29.802037286181047</v>
      </c>
      <c r="I68" s="16">
        <f t="shared" si="4"/>
        <v>504.78899999999993</v>
      </c>
    </row>
    <row r="69" spans="1:9" s="11" customFormat="1" ht="15" x14ac:dyDescent="0.25">
      <c r="A69" s="23" t="s">
        <v>3</v>
      </c>
      <c r="B69" s="4" t="s">
        <v>0</v>
      </c>
      <c r="C69" s="17">
        <v>2522</v>
      </c>
      <c r="D69" s="17">
        <v>270.51100000000002</v>
      </c>
      <c r="E69" s="17">
        <v>2601.5</v>
      </c>
      <c r="F69" s="17">
        <v>775.3</v>
      </c>
      <c r="G69" s="14">
        <f t="shared" si="24"/>
        <v>-1826.2</v>
      </c>
      <c r="H69" s="15">
        <f t="shared" si="3"/>
        <v>29.802037286181047</v>
      </c>
      <c r="I69" s="16">
        <f t="shared" si="4"/>
        <v>504.78899999999993</v>
      </c>
    </row>
    <row r="70" spans="1:9" ht="60" x14ac:dyDescent="0.25">
      <c r="A70" s="23">
        <v>24</v>
      </c>
      <c r="B70" s="4" t="s">
        <v>4</v>
      </c>
      <c r="C70" s="17">
        <v>69382.350000000006</v>
      </c>
      <c r="D70" s="17">
        <v>21691.858</v>
      </c>
      <c r="E70" s="17">
        <f>E71+E72</f>
        <v>189695.62</v>
      </c>
      <c r="F70" s="17">
        <f t="shared" ref="F70" si="25">F71+F72</f>
        <v>58350.49</v>
      </c>
      <c r="G70" s="14">
        <f t="shared" si="22"/>
        <v>-131345.13</v>
      </c>
      <c r="H70" s="15">
        <f t="shared" si="3"/>
        <v>30.7600618295773</v>
      </c>
      <c r="I70" s="16">
        <f t="shared" si="4"/>
        <v>36658.631999999998</v>
      </c>
    </row>
    <row r="71" spans="1:9" ht="15" x14ac:dyDescent="0.25">
      <c r="A71" s="23" t="s">
        <v>3</v>
      </c>
      <c r="B71" s="4" t="s">
        <v>0</v>
      </c>
      <c r="C71" s="17">
        <v>46908.85</v>
      </c>
      <c r="D71" s="17">
        <v>18914.602999999999</v>
      </c>
      <c r="E71" s="17">
        <v>186725.62</v>
      </c>
      <c r="F71" s="17">
        <v>56247.199999999997</v>
      </c>
      <c r="G71" s="14">
        <f t="shared" si="22"/>
        <v>-130478.42</v>
      </c>
      <c r="H71" s="15">
        <f t="shared" si="3"/>
        <v>30.122915109346</v>
      </c>
      <c r="I71" s="16">
        <f t="shared" si="4"/>
        <v>37332.596999999994</v>
      </c>
    </row>
    <row r="72" spans="1:9" ht="17.25" customHeight="1" x14ac:dyDescent="0.25">
      <c r="A72" s="23"/>
      <c r="B72" s="4" t="s">
        <v>1</v>
      </c>
      <c r="C72" s="17">
        <f>C70-C71</f>
        <v>22473.500000000007</v>
      </c>
      <c r="D72" s="17">
        <f>D70-D71</f>
        <v>2777.255000000001</v>
      </c>
      <c r="E72" s="17">
        <v>2970</v>
      </c>
      <c r="F72" s="17">
        <v>2103.29</v>
      </c>
      <c r="G72" s="14">
        <f t="shared" si="22"/>
        <v>-866.71</v>
      </c>
      <c r="H72" s="15">
        <f t="shared" ref="H72:H77" si="26">F72/E72*100</f>
        <v>70.81784511784511</v>
      </c>
      <c r="I72" s="16">
        <f t="shared" ref="I72:I77" si="27">F72-D72</f>
        <v>-673.96500000000106</v>
      </c>
    </row>
    <row r="73" spans="1:9" s="12" customFormat="1" ht="45" x14ac:dyDescent="0.25">
      <c r="A73" s="23">
        <v>25</v>
      </c>
      <c r="B73" s="4" t="s">
        <v>30</v>
      </c>
      <c r="C73" s="17">
        <v>1115.5</v>
      </c>
      <c r="D73" s="17">
        <v>81.400000000000006</v>
      </c>
      <c r="E73" s="17">
        <f>E74</f>
        <v>1074.3</v>
      </c>
      <c r="F73" s="17">
        <f>F74</f>
        <v>650.27</v>
      </c>
      <c r="G73" s="14">
        <f t="shared" ref="G73:G74" si="28">F73-E73</f>
        <v>-424.03</v>
      </c>
      <c r="H73" s="15">
        <f t="shared" si="26"/>
        <v>60.529647212138137</v>
      </c>
      <c r="I73" s="16">
        <f t="shared" si="27"/>
        <v>568.87</v>
      </c>
    </row>
    <row r="74" spans="1:9" s="12" customFormat="1" ht="15" x14ac:dyDescent="0.25">
      <c r="A74" s="23" t="s">
        <v>3</v>
      </c>
      <c r="B74" s="4" t="s">
        <v>0</v>
      </c>
      <c r="C74" s="17">
        <v>1115.5</v>
      </c>
      <c r="D74" s="17">
        <v>81.400000000000006</v>
      </c>
      <c r="E74" s="17">
        <v>1074.3</v>
      </c>
      <c r="F74" s="17">
        <v>650.27</v>
      </c>
      <c r="G74" s="14">
        <f t="shared" si="28"/>
        <v>-424.03</v>
      </c>
      <c r="H74" s="15">
        <f t="shared" si="26"/>
        <v>60.529647212138137</v>
      </c>
      <c r="I74" s="16">
        <f t="shared" si="27"/>
        <v>568.87</v>
      </c>
    </row>
    <row r="75" spans="1:9" ht="30" x14ac:dyDescent="0.25">
      <c r="A75" s="25"/>
      <c r="B75" s="4" t="s">
        <v>2</v>
      </c>
      <c r="C75" s="8">
        <f>C70+C65+C62+C59+C56+C54+C51+C48+C45+C43+C41+C38+C35+C32+C29+C26+C23+C21+C19+C16+C10+C7+C68+C73+C13</f>
        <v>26628325.956</v>
      </c>
      <c r="D75" s="8">
        <f>D70+D65+D62+D59+D56+D54+D51+D48+D45+D43+D41+D38+D35+D32+D29+D26+D23+D21+D19+D16+D10+D7+D68+D73+D13</f>
        <v>11682053.169000002</v>
      </c>
      <c r="E75" s="8">
        <f>E70+E65+E62+E59+E56+E54+E51+E48+E45+E43+E41+E38+E35+E32+E29+E26+E23+E21+E19+E16+E10+E7+E68+E73+E13</f>
        <v>28766578.879999999</v>
      </c>
      <c r="F75" s="8">
        <f>F70+F65+F62+F59+F56+F54+F51+F48+F45+F43+F41+F38+F35+F32+F29+F26+F23+F21+F19+F16+F10+F7+F68+F73+F13</f>
        <v>11763987.449999999</v>
      </c>
      <c r="G75" s="8">
        <f>G70+G65+G62+G59+G56+G54+G51+G48+G45+G43+G41+G38+G35+G32+G29+G26+G23+G21+G19+G16+G10+G7</f>
        <v>-16933708.559999999</v>
      </c>
      <c r="H75" s="15">
        <f t="shared" si="26"/>
        <v>40.894635052272157</v>
      </c>
      <c r="I75" s="16">
        <f t="shared" si="27"/>
        <v>81934.280999997631</v>
      </c>
    </row>
    <row r="76" spans="1:9" ht="15" x14ac:dyDescent="0.25">
      <c r="A76" s="25"/>
      <c r="B76" s="4" t="s">
        <v>0</v>
      </c>
      <c r="C76" s="7">
        <f>C71+C66+C63+C60+C57+C55+C52+C49+C46+C44+C42+C39+C36+C33+C30+C27+C24+C22+C20+C17+C11+C8+C74+C69+C14</f>
        <v>10508288.555</v>
      </c>
      <c r="D76" s="7">
        <f>D71+D66+D63+D60+D57+D55+D52+D49+D46+D44+D42+D39+D36+D33+D30+D27+D24+D22+D20+D17+D11+D8+D74+D69+D14</f>
        <v>4522430.72</v>
      </c>
      <c r="E76" s="7">
        <f>E71+E66+E63+E60+E57+E55+E52+E49+E46+E44+E42+E39+E36+E33+E30+E27+E24+E22+E20+E17+E11+E8+E74+E69+E14</f>
        <v>11928954.98</v>
      </c>
      <c r="F76" s="7">
        <f>F71+F66+F63+F60+F57+F55+F52+F49+F46+F44+F42+F39+F36+F33+F30+F27+F24+F22+F20+F17+F11+F8+F74+F69+F14</f>
        <v>5286491.379999999</v>
      </c>
      <c r="G76" s="7">
        <f>G71+G66+G63+G60+G57+G55+G52+G49+G46+G44+G42+G39+G36+G33+G30+G27+G24+G22+G20+G17+G11+G8</f>
        <v>-6605842.0800000001</v>
      </c>
      <c r="H76" s="15">
        <f t="shared" si="26"/>
        <v>44.316466856177193</v>
      </c>
      <c r="I76" s="16">
        <f t="shared" si="27"/>
        <v>764060.65999999922</v>
      </c>
    </row>
    <row r="77" spans="1:9" ht="15" x14ac:dyDescent="0.25">
      <c r="A77" s="25"/>
      <c r="B77" s="4" t="s">
        <v>1</v>
      </c>
      <c r="C77" s="7">
        <f>C67+C64+C61+C58+C47+C40+C37+C31+C28+C25+C18+C12+C9+C72+C50+C53+C34+C15</f>
        <v>16120037.400999999</v>
      </c>
      <c r="D77" s="7">
        <f>D67+D64+D61+D58+D47+D40+D37+D31+D28+D25+D18+D12+D9+D72+D50+D53+D34+D15</f>
        <v>7159622.4489999982</v>
      </c>
      <c r="E77" s="7">
        <f>E67+E64+E61+E58+E47+E40+E37+E31+E28+E25+E18+E12+E9+E72+E50+E53+E34+E15</f>
        <v>16837623.900000002</v>
      </c>
      <c r="F77" s="7">
        <f>F67+F64+F61+F58+F47+F40+F37+F31+F28+F25+F18+F12+F9+F72+F50+F53+F34+F15</f>
        <v>6477496.0699999994</v>
      </c>
      <c r="G77" s="7">
        <f>G67+G64+G61+G58+G47+G40+G37+G31+G28+G25+G18+G12+G9+G72+G50</f>
        <v>-10356966.740000002</v>
      </c>
      <c r="H77" s="15">
        <f t="shared" si="26"/>
        <v>38.470369147513736</v>
      </c>
      <c r="I77" s="16">
        <f t="shared" si="27"/>
        <v>-682126.37899999879</v>
      </c>
    </row>
    <row r="78" spans="1:9" x14ac:dyDescent="0.2">
      <c r="A78" s="1"/>
      <c r="B78" s="1"/>
    </row>
  </sheetData>
  <mergeCells count="5">
    <mergeCell ref="A2:I2"/>
    <mergeCell ref="A1:I1"/>
    <mergeCell ref="I4:I5"/>
    <mergeCell ref="E4:H4"/>
    <mergeCell ref="C4:D4"/>
  </mergeCells>
  <pageMargins left="0.31496062992125984" right="0.11811023622047245" top="0.15748031496062992" bottom="0.15748031496062992" header="0.31496062992125984" footer="0.31496062992125984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Наиля Закировна</dc:creator>
  <cp:lastModifiedBy>Фаренник Ольга Викторовна</cp:lastModifiedBy>
  <cp:lastPrinted>2025-04-22T07:52:17Z</cp:lastPrinted>
  <dcterms:created xsi:type="dcterms:W3CDTF">2021-01-26T10:00:04Z</dcterms:created>
  <dcterms:modified xsi:type="dcterms:W3CDTF">2025-07-09T07:19:47Z</dcterms:modified>
</cp:coreProperties>
</file>