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ntonenkonavl\Documents\Исполнение 2023\"/>
    </mc:Choice>
  </mc:AlternateContent>
  <bookViews>
    <workbookView xWindow="0" yWindow="0" windowWidth="21570" windowHeight="10245"/>
  </bookViews>
  <sheets>
    <sheet name="на 01.07.2023" sheetId="2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83" i="2" l="1"/>
  <c r="J83" i="2"/>
  <c r="J81" i="2"/>
  <c r="M83" i="2"/>
  <c r="L83" i="2"/>
  <c r="M82" i="2"/>
  <c r="L82" i="2"/>
  <c r="M81" i="2"/>
  <c r="L81" i="2"/>
  <c r="P80" i="2"/>
  <c r="O80" i="2"/>
  <c r="N80" i="2"/>
  <c r="P79" i="2"/>
  <c r="O79" i="2"/>
  <c r="N79" i="2"/>
  <c r="P75" i="2"/>
  <c r="O75" i="2"/>
  <c r="N75" i="2"/>
  <c r="P74" i="2"/>
  <c r="O74" i="2"/>
  <c r="N74" i="2"/>
  <c r="P18" i="2"/>
  <c r="O18" i="2"/>
  <c r="N18" i="2"/>
  <c r="P17" i="2"/>
  <c r="O17" i="2"/>
  <c r="N17" i="2"/>
  <c r="P16" i="2"/>
  <c r="O16" i="2"/>
  <c r="N16" i="2"/>
  <c r="P78" i="2"/>
  <c r="P77" i="2"/>
  <c r="P76" i="2"/>
  <c r="P73" i="2"/>
  <c r="P72" i="2"/>
  <c r="P71" i="2"/>
  <c r="P70" i="2"/>
  <c r="P69" i="2"/>
  <c r="P68" i="2"/>
  <c r="P67" i="2"/>
  <c r="P66" i="2"/>
  <c r="P65" i="2"/>
  <c r="P64" i="2"/>
  <c r="P63" i="2"/>
  <c r="P62" i="2"/>
  <c r="P61" i="2"/>
  <c r="P60" i="2"/>
  <c r="P58" i="2"/>
  <c r="P57" i="2"/>
  <c r="P56" i="2"/>
  <c r="P55" i="2"/>
  <c r="P54" i="2"/>
  <c r="P53" i="2"/>
  <c r="P52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5" i="2"/>
  <c r="P14" i="2"/>
  <c r="P13" i="2"/>
  <c r="P12" i="2"/>
  <c r="P11" i="2"/>
  <c r="P10" i="2"/>
  <c r="P9" i="2"/>
  <c r="P8" i="2"/>
  <c r="P7" i="2"/>
  <c r="K82" i="2"/>
  <c r="J82" i="2"/>
  <c r="K81" i="2"/>
  <c r="N78" i="2" l="1"/>
  <c r="N7" i="2" l="1"/>
  <c r="P83" i="2"/>
  <c r="D83" i="2"/>
  <c r="C83" i="2"/>
  <c r="P81" i="2"/>
  <c r="D82" i="2"/>
  <c r="C82" i="2"/>
  <c r="D81" i="2"/>
  <c r="C81" i="2"/>
  <c r="P82" i="2" l="1"/>
  <c r="O83" i="2"/>
  <c r="O82" i="2"/>
  <c r="O81" i="2"/>
  <c r="O77" i="2"/>
  <c r="N77" i="2"/>
  <c r="O76" i="2"/>
  <c r="N76" i="2"/>
  <c r="O73" i="2"/>
  <c r="N73" i="2"/>
  <c r="O72" i="2"/>
  <c r="N72" i="2"/>
  <c r="O71" i="2"/>
  <c r="N71" i="2"/>
  <c r="O70" i="2"/>
  <c r="N70" i="2"/>
  <c r="O69" i="2"/>
  <c r="N69" i="2"/>
  <c r="O68" i="2"/>
  <c r="N68" i="2"/>
  <c r="O67" i="2"/>
  <c r="N67" i="2"/>
  <c r="O66" i="2"/>
  <c r="N66" i="2"/>
  <c r="O65" i="2"/>
  <c r="N65" i="2"/>
  <c r="O64" i="2"/>
  <c r="N64" i="2"/>
  <c r="O63" i="2"/>
  <c r="N63" i="2"/>
  <c r="O62" i="2"/>
  <c r="N62" i="2"/>
  <c r="O61" i="2"/>
  <c r="N61" i="2"/>
  <c r="O60" i="2"/>
  <c r="N60" i="2"/>
  <c r="O58" i="2"/>
  <c r="N58" i="2"/>
  <c r="O57" i="2"/>
  <c r="N57" i="2"/>
  <c r="N56" i="2"/>
  <c r="N55" i="2"/>
  <c r="O54" i="2"/>
  <c r="N54" i="2"/>
  <c r="O53" i="2"/>
  <c r="N53" i="2"/>
  <c r="O52" i="2"/>
  <c r="N52" i="2"/>
  <c r="O51" i="2"/>
  <c r="N51" i="2"/>
  <c r="O50" i="2"/>
  <c r="N50" i="2"/>
  <c r="O49" i="2"/>
  <c r="N49" i="2"/>
  <c r="O48" i="2"/>
  <c r="N48" i="2"/>
  <c r="O47" i="2"/>
  <c r="N47" i="2"/>
  <c r="O46" i="2"/>
  <c r="N46" i="2"/>
  <c r="O45" i="2"/>
  <c r="N45" i="2"/>
  <c r="O44" i="2"/>
  <c r="N44" i="2"/>
  <c r="O43" i="2"/>
  <c r="N43" i="2"/>
  <c r="O42" i="2"/>
  <c r="N42" i="2"/>
  <c r="O41" i="2"/>
  <c r="N41" i="2"/>
  <c r="O40" i="2"/>
  <c r="N40" i="2"/>
  <c r="O39" i="2"/>
  <c r="N39" i="2"/>
  <c r="O38" i="2"/>
  <c r="N38" i="2"/>
  <c r="N37" i="2"/>
  <c r="O36" i="2"/>
  <c r="N36" i="2"/>
  <c r="O35" i="2"/>
  <c r="N35" i="2"/>
  <c r="O34" i="2"/>
  <c r="N34" i="2"/>
  <c r="O33" i="2"/>
  <c r="N33" i="2"/>
  <c r="O32" i="2"/>
  <c r="N32" i="2"/>
  <c r="N31" i="2"/>
  <c r="O30" i="2"/>
  <c r="N30" i="2"/>
  <c r="O29" i="2"/>
  <c r="N29" i="2"/>
  <c r="O28" i="2"/>
  <c r="N28" i="2"/>
  <c r="O27" i="2"/>
  <c r="N27" i="2"/>
  <c r="O26" i="2"/>
  <c r="N26" i="2"/>
  <c r="O25" i="2"/>
  <c r="N25" i="2"/>
  <c r="O24" i="2"/>
  <c r="N24" i="2"/>
  <c r="O23" i="2"/>
  <c r="N23" i="2"/>
  <c r="O22" i="2"/>
  <c r="N22" i="2"/>
  <c r="O21" i="2"/>
  <c r="N21" i="2"/>
  <c r="O20" i="2"/>
  <c r="N20" i="2"/>
  <c r="O19" i="2"/>
  <c r="N19" i="2"/>
  <c r="O15" i="2"/>
  <c r="N15" i="2"/>
  <c r="O14" i="2"/>
  <c r="N14" i="2"/>
  <c r="O13" i="2"/>
  <c r="N13" i="2"/>
  <c r="O12" i="2"/>
  <c r="N12" i="2"/>
  <c r="O11" i="2"/>
  <c r="N11" i="2"/>
  <c r="O10" i="2"/>
  <c r="N10" i="2"/>
  <c r="O9" i="2"/>
  <c r="N9" i="2"/>
  <c r="O8" i="2"/>
  <c r="N8" i="2"/>
  <c r="O7" i="2"/>
  <c r="N81" i="2" l="1"/>
</calcChain>
</file>

<file path=xl/sharedStrings.xml><?xml version="1.0" encoding="utf-8"?>
<sst xmlns="http://schemas.openxmlformats.org/spreadsheetml/2006/main" count="129" uniqueCount="45">
  <si>
    <t xml:space="preserve">          -местного бюджета</t>
  </si>
  <si>
    <t xml:space="preserve">          -вышестоящих бюджетов</t>
  </si>
  <si>
    <t>ИТОГО ПО МУНИЦИПАЛЬНЫМ ПРОГРАММАМ, в том числе за счет средств:</t>
  </si>
  <si>
    <t/>
  </si>
  <si>
    <t>Муниципальная программа "Профилактика терроризма и экстремизма на территории муниципального образования "город Оренбург"(5700000000), в т.ч. за счет средств</t>
  </si>
  <si>
    <t>Муниципальная программа "Переселение граждан муниципального образования "город Оренбург" из жилых домов, признанных аварийными"(4000000000), в т.ч. за счет средств</t>
  </si>
  <si>
    <t>Муниципальная программа "Комплексное благоустройство территории Южного округа города Оренбурга"(3700000000), в т.ч. за счет средств</t>
  </si>
  <si>
    <t>Муниципальная программа "Комплексное благоустройство и повышение качества жизни населения на территории Северного округа города Оренбурга"(3600000000), в т.ч. за счет средств</t>
  </si>
  <si>
    <t>Муниципальная программа "Информатизация и связь в обеспечении деятельности органов местного самоуправления муниципального образования "город Оренбург"(3400000000), в т.ч. за счет средств</t>
  </si>
  <si>
    <t>Муниципальная программа "Охрана окружающей среды в границах муниципального образования "город Оренбург"(3300000000), в т.ч. за счет средств</t>
  </si>
  <si>
    <t>Муниципальная программа "Повышение безопасности дорожного движения в городе Оренбурге"(3200000000), в т.ч. за счет средств</t>
  </si>
  <si>
    <t>Муниципальная программа "Развитие культуры и искусства в муниципальном образовании "город Оренбург"(3000000000), в т.ч. за счет средств</t>
  </si>
  <si>
    <t>Муниципальная программа "Молодой Оренбург"(2900000000), в т.ч. за счет средств</t>
  </si>
  <si>
    <t>Муниципальная программа "Социальная поддержка жителей города Оренбурга"(2100000000), в т.ч. за счет средств</t>
  </si>
  <si>
    <t>Муниципальная программа "Спортивный Оренбург"(2000000000), в т.ч. за счет средств</t>
  </si>
  <si>
    <t>Муниципальная программа "Обеспечение деятельности Администрации города Оренбурга по решению вопросов местного значения и исполнению отдельных государственных полномочий"(1800000000), в т.ч. за счет средств</t>
  </si>
  <si>
    <t>Муниципальная программа "Профилактика правонарушений в муниципальном образовании "город Оренбург "(1500000000), в т.ч. за счет средств</t>
  </si>
  <si>
    <t>Муниципальная программа "Комплексное развитие жилищно-коммунального хозяйства, благоустройства и реализация жилищной политики на территории муниципального образования "город Оренбург"(1400000000), в т.ч. за счет средств</t>
  </si>
  <si>
    <t>Муниципальная программа «Регулирование градостроительной деятельности, землепользования, сохранение памятников монументальной скульптуры и объектов культурного наследия, создание архитектурно-художественного облика муниципального образования «город Оренбург»(1100000000), в т.ч. за счет средств</t>
  </si>
  <si>
    <t>Муниципальная программа "Управление муниципальными финансами и муниципальным долгом города Оренбурга"(0800000000), в т.ч. за счет средств</t>
  </si>
  <si>
    <t>Муниципальная программа "Доступное образование в городе Оренбурге"(0600000000), в т.ч. за счет средств</t>
  </si>
  <si>
    <t>Муниципальная программа "Развитие малого и среднего предпринимательства, сельского хозяйства и рынков сельскохозяйственной продукции, сырья и продовольствия в городе Оренбурге"(0500000000), в т.ч. за счет средств</t>
  </si>
  <si>
    <t>Муниципальная программа "Развитие пассажирского транспорта на территории города Оренбурга"(0100000000), в т.ч. за счет средств</t>
  </si>
  <si>
    <t>Бюджетные ассигнования  с учетом изменений</t>
  </si>
  <si>
    <t>Наименование  программы</t>
  </si>
  <si>
    <t>№ п/п</t>
  </si>
  <si>
    <t>(руб).</t>
  </si>
  <si>
    <t xml:space="preserve">Сведения об исполнении бюджета города Оренбурга </t>
  </si>
  <si>
    <t>Муниципальная программа "Строительство и дорожное хозяйство в городе Оренбурге"(0200000000), в т.ч. за счет средств</t>
  </si>
  <si>
    <t>Муниципальная программа "Повышение эффективности управления муниципальным имуществом города Оренбурга"(1300000000), в т.ч. за счет средств</t>
  </si>
  <si>
    <t>Муниципальная программа "Укрепление общественного здоровья на территории муниципального образования "город Оренбург" (2200000000), в т.ч. за счет средств</t>
  </si>
  <si>
    <t>Отклонение фактического исполнения от ЛБО (гр.6-гр.5)</t>
  </si>
  <si>
    <t>% исполнения (гр.6/ гр.5)</t>
  </si>
  <si>
    <t xml:space="preserve">Бюджетные ассигнования  с учетом изменений </t>
  </si>
  <si>
    <t>Фактическое исполнение на 01.07.2021</t>
  </si>
  <si>
    <t>Фактическое исполнение на 01.07.2022</t>
  </si>
  <si>
    <t>в разрезе муниципальных программ по состоянию на 01.07.2023</t>
  </si>
  <si>
    <t>Фактическое исполнение на 01.07.2023</t>
  </si>
  <si>
    <t>Муниципальная программа "Развитие малого и среднего предпринимательства, сельского хозяйства и рынков сельскохозяйственной продукции, сырья и продовольствия, сферы размещения наружной рекламы и объектов наружной информации в муниципальном образовании "город Оренбург"(0400000000), в т.ч. за счет средств</t>
  </si>
  <si>
    <t>Муниципальная программа энергосбережения и повышения энергетической эффективности в городе Оренбурге на 2016-2025 годы(0900000000), в т.ч. за счет средств</t>
  </si>
  <si>
    <t>Муниципальная программа "Обеспечение мероприятий в области гражданской обороны, защиты населения и территории от чрезвычайных ситуаций, пожарной безопасности и безопасности людей на водных объектах  в муниципальном образовании
«город Оренбург» (3100000000), в т.ч. за счет средств</t>
  </si>
  <si>
    <t>Муниципальная программа "Формирование современной городской среды на территории муниципального образования "город Оренбург" на 2018-2025 годы"(4300000000), в т.ч. за счет средств</t>
  </si>
  <si>
    <t>Муниципальная программа "Профилактика наркомании  на территории муниципального образования "город Оренбург"(5500000000), в т.ч. за счет средств</t>
  </si>
  <si>
    <t>Муниципальная программа "Развитие муниципальной службы в Администрации города Оренбурга"(5800000000), в т.ч. за счет средств</t>
  </si>
  <si>
    <t>Отклонение факт. 2023 года от факт. 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</si>
</sst>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3" formatCode="_-* #,##0.00_р_._-;\-* #,##0.00_р_._-;_-* &quot;-&quot;??_р_._-;_-@_-"/>
    <numFmt numFmtId="164" formatCode="#,##0.00;[Red]\-#,##0.00;0.00"/>
    <numFmt numFmtId="165" formatCode="#,##0.0;[Red]\-#,##0.0;0.0"/>
    <numFmt numFmtId="166" formatCode="#,##0;[Red]\-#,##0;0"/>
    <numFmt numFmtId="167" formatCode="#,##0.0_ ;[Red]\-#,##0.0\ "/>
  </numFmts>
  <fonts count="9" x14ac:knownFonts="1">
    <font>
      <sz val="10"/>
      <name val="Arial"/>
      <charset val="204"/>
    </font>
    <font>
      <b/>
      <sz val="8"/>
      <name val="Times New Roman"/>
      <charset val="204"/>
    </font>
    <font>
      <sz val="10"/>
      <name val="Times New Roman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43" fontId="8" fillId="0" borderId="0" applyFont="0" applyFill="0" applyBorder="0" applyAlignment="0" applyProtection="0"/>
  </cellStyleXfs>
  <cellXfs count="53">
    <xf numFmtId="0" fontId="0" fillId="0" borderId="0" xfId="0"/>
    <xf numFmtId="164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protection hidden="1"/>
    </xf>
    <xf numFmtId="0" fontId="2" fillId="0" borderId="0" xfId="0" applyFont="1" applyFill="1" applyAlignment="1" applyProtection="1">
      <protection hidden="1"/>
    </xf>
    <xf numFmtId="0" fontId="5" fillId="0" borderId="0" xfId="0" applyFont="1"/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2" xfId="0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0" applyFont="1" applyFill="1" applyBorder="1" applyAlignment="1" applyProtection="1">
      <protection hidden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wrapText="1"/>
      <protection hidden="1"/>
    </xf>
    <xf numFmtId="0" fontId="7" fillId="0" borderId="1" xfId="0" applyNumberFormat="1" applyFont="1" applyFill="1" applyBorder="1" applyAlignment="1" applyProtection="1">
      <alignment wrapText="1"/>
      <protection hidden="1"/>
    </xf>
    <xf numFmtId="165" fontId="7" fillId="0" borderId="1" xfId="0" applyNumberFormat="1" applyFont="1" applyFill="1" applyBorder="1" applyAlignment="1" applyProtection="1">
      <alignment vertical="center"/>
      <protection hidden="1"/>
    </xf>
    <xf numFmtId="165" fontId="7" fillId="0" borderId="1" xfId="0" applyNumberFormat="1" applyFont="1" applyFill="1" applyBorder="1" applyAlignment="1" applyProtection="1">
      <alignment horizontal="center" vertical="center"/>
      <protection hidden="1"/>
    </xf>
    <xf numFmtId="0" fontId="7" fillId="0" borderId="1" xfId="0" applyNumberFormat="1" applyFont="1" applyFill="1" applyBorder="1" applyAlignment="1" applyProtection="1">
      <protection hidden="1"/>
    </xf>
    <xf numFmtId="165" fontId="7" fillId="0" borderId="1" xfId="0" applyNumberFormat="1" applyFont="1" applyFill="1" applyBorder="1" applyAlignment="1" applyProtection="1">
      <alignment horizontal="center"/>
      <protection hidden="1"/>
    </xf>
    <xf numFmtId="167" fontId="7" fillId="0" borderId="1" xfId="0" applyNumberFormat="1" applyFont="1" applyFill="1" applyBorder="1" applyAlignment="1" applyProtection="1">
      <alignment vertical="center"/>
      <protection hidden="1"/>
    </xf>
    <xf numFmtId="0" fontId="7" fillId="3" borderId="1" xfId="1" applyNumberFormat="1" applyFont="1" applyFill="1" applyBorder="1" applyAlignment="1" applyProtection="1">
      <alignment wrapText="1"/>
      <protection hidden="1"/>
    </xf>
    <xf numFmtId="0" fontId="2" fillId="3" borderId="0" xfId="0" applyFont="1" applyFill="1" applyAlignment="1" applyProtection="1">
      <protection hidden="1"/>
    </xf>
    <xf numFmtId="0" fontId="4" fillId="3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3" borderId="1" xfId="0" applyNumberFormat="1" applyFont="1" applyFill="1" applyBorder="1" applyAlignment="1" applyProtection="1">
      <alignment horizontal="center" vertical="center"/>
      <protection hidden="1"/>
    </xf>
    <xf numFmtId="164" fontId="1" fillId="3" borderId="0" xfId="0" applyNumberFormat="1" applyFont="1" applyFill="1" applyAlignment="1" applyProtection="1">
      <alignment horizontal="right"/>
      <protection hidden="1"/>
    </xf>
    <xf numFmtId="0" fontId="0" fillId="3" borderId="0" xfId="0" applyFill="1"/>
    <xf numFmtId="166" fontId="0" fillId="3" borderId="0" xfId="0" applyNumberFormat="1" applyFill="1"/>
    <xf numFmtId="164" fontId="7" fillId="3" borderId="4" xfId="1" applyNumberFormat="1" applyFont="1" applyFill="1" applyBorder="1" applyAlignment="1" applyProtection="1">
      <alignment vertical="center"/>
      <protection hidden="1"/>
    </xf>
    <xf numFmtId="164" fontId="7" fillId="3" borderId="1" xfId="0" applyNumberFormat="1" applyFont="1" applyFill="1" applyBorder="1" applyAlignment="1" applyProtection="1">
      <alignment vertical="center"/>
      <protection hidden="1"/>
    </xf>
    <xf numFmtId="164" fontId="7" fillId="3" borderId="3" xfId="1" applyNumberFormat="1" applyFont="1" applyFill="1" applyBorder="1" applyAlignment="1" applyProtection="1">
      <alignment vertical="center"/>
      <protection hidden="1"/>
    </xf>
    <xf numFmtId="164" fontId="7" fillId="3" borderId="1" xfId="1" applyNumberFormat="1" applyFont="1" applyFill="1" applyBorder="1" applyAlignment="1" applyProtection="1">
      <alignment vertical="center"/>
      <protection hidden="1"/>
    </xf>
    <xf numFmtId="164" fontId="7" fillId="4" borderId="1" xfId="0" applyNumberFormat="1" applyFont="1" applyFill="1" applyBorder="1" applyAlignment="1" applyProtection="1">
      <alignment vertical="center"/>
      <protection hidden="1"/>
    </xf>
    <xf numFmtId="164" fontId="7" fillId="3" borderId="1" xfId="1" applyNumberFormat="1" applyFont="1" applyFill="1" applyBorder="1" applyAlignment="1" applyProtection="1">
      <alignment horizontal="right"/>
      <protection hidden="1"/>
    </xf>
    <xf numFmtId="164" fontId="7" fillId="5" borderId="1" xfId="1" applyNumberFormat="1" applyFont="1" applyFill="1" applyBorder="1" applyAlignment="1" applyProtection="1">
      <alignment vertical="center"/>
      <protection hidden="1"/>
    </xf>
    <xf numFmtId="164" fontId="7" fillId="5" borderId="1" xfId="0" applyNumberFormat="1" applyFont="1" applyFill="1" applyBorder="1" applyAlignment="1" applyProtection="1">
      <alignment vertical="center"/>
      <protection hidden="1"/>
    </xf>
    <xf numFmtId="164" fontId="7" fillId="5" borderId="4" xfId="1" applyNumberFormat="1" applyFont="1" applyFill="1" applyBorder="1" applyAlignment="1" applyProtection="1">
      <alignment vertical="center"/>
      <protection hidden="1"/>
    </xf>
    <xf numFmtId="164" fontId="7" fillId="5" borderId="3" xfId="1" applyNumberFormat="1" applyFont="1" applyFill="1" applyBorder="1" applyAlignment="1" applyProtection="1">
      <alignment vertical="center"/>
      <protection hidden="1"/>
    </xf>
    <xf numFmtId="164" fontId="7" fillId="5" borderId="1" xfId="1" applyNumberFormat="1" applyFont="1" applyFill="1" applyBorder="1" applyAlignment="1" applyProtection="1">
      <alignment horizontal="right"/>
      <protection hidden="1"/>
    </xf>
    <xf numFmtId="164" fontId="7" fillId="3" borderId="1" xfId="1" applyNumberFormat="1" applyFont="1" applyFill="1" applyBorder="1" applyAlignment="1" applyProtection="1">
      <alignment horizontal="right" vertical="center"/>
      <protection hidden="1"/>
    </xf>
    <xf numFmtId="166" fontId="7" fillId="0" borderId="1" xfId="0" applyNumberFormat="1" applyFont="1" applyFill="1" applyBorder="1" applyAlignment="1" applyProtection="1">
      <alignment vertical="center"/>
      <protection hidden="1"/>
    </xf>
    <xf numFmtId="43" fontId="4" fillId="0" borderId="1" xfId="2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 applyProtection="1">
      <alignment horizontal="center"/>
      <protection hidden="1"/>
    </xf>
    <xf numFmtId="0" fontId="6" fillId="0" borderId="0" xfId="0" applyNumberFormat="1" applyFont="1" applyFill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/>
      <protection hidden="1"/>
    </xf>
    <xf numFmtId="0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0" fillId="0" borderId="0" xfId="0"/>
    <xf numFmtId="0" fontId="0" fillId="0" borderId="0" xfId="0"/>
    <xf numFmtId="164" fontId="4" fillId="2" borderId="4" xfId="0" applyNumberFormat="1" applyFont="1" applyFill="1" applyBorder="1" applyAlignment="1" applyProtection="1">
      <alignment vertical="center"/>
      <protection hidden="1"/>
    </xf>
    <xf numFmtId="164" fontId="4" fillId="2" borderId="6" xfId="0" applyNumberFormat="1" applyFont="1" applyFill="1" applyBorder="1" applyAlignment="1" applyProtection="1">
      <alignment vertical="center"/>
      <protection hidden="1"/>
    </xf>
    <xf numFmtId="0" fontId="7" fillId="3" borderId="1" xfId="0" applyNumberFormat="1" applyFont="1" applyFill="1" applyBorder="1" applyAlignment="1" applyProtection="1">
      <alignment horizontal="center" wrapText="1"/>
      <protection hidden="1"/>
    </xf>
    <xf numFmtId="164" fontId="4" fillId="2" borderId="1" xfId="0" applyNumberFormat="1" applyFont="1" applyFill="1" applyBorder="1" applyAlignment="1" applyProtection="1">
      <alignment vertical="center"/>
      <protection hidden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87"/>
  <sheetViews>
    <sheetView tabSelected="1" topLeftCell="A73" zoomScale="87" zoomScaleNormal="87" workbookViewId="0">
      <selection activeCell="O89" sqref="O89"/>
    </sheetView>
  </sheetViews>
  <sheetFormatPr defaultColWidth="9.140625" defaultRowHeight="12.75" x14ac:dyDescent="0.2"/>
  <cols>
    <col min="1" max="1" width="4.28515625" customWidth="1"/>
    <col min="2" max="2" width="50" customWidth="1"/>
    <col min="3" max="3" width="17.7109375" style="23" hidden="1" customWidth="1"/>
    <col min="4" max="4" width="16.28515625" hidden="1" customWidth="1"/>
    <col min="5" max="5" width="17.42578125" style="23" hidden="1" customWidth="1"/>
    <col min="6" max="6" width="15.42578125" style="23" hidden="1" customWidth="1"/>
    <col min="7" max="7" width="16.85546875" hidden="1" customWidth="1"/>
    <col min="8" max="8" width="11.28515625" hidden="1" customWidth="1"/>
    <col min="9" max="9" width="15.85546875" hidden="1" customWidth="1"/>
    <col min="10" max="10" width="16.7109375" style="23" customWidth="1"/>
    <col min="11" max="11" width="15" style="23" customWidth="1"/>
    <col min="12" max="12" width="16.28515625" style="23" customWidth="1"/>
    <col min="13" max="13" width="15.28515625" style="23" customWidth="1"/>
    <col min="14" max="14" width="15.5703125" customWidth="1"/>
    <col min="15" max="15" width="12.42578125" customWidth="1"/>
    <col min="16" max="16" width="14.85546875" customWidth="1"/>
    <col min="17" max="229" width="9.140625" customWidth="1"/>
  </cols>
  <sheetData>
    <row r="1" spans="1:16" ht="18.75" customHeight="1" x14ac:dyDescent="0.25">
      <c r="A1" s="43" t="s">
        <v>27</v>
      </c>
      <c r="B1" s="43"/>
      <c r="C1" s="43"/>
      <c r="D1" s="43"/>
      <c r="E1" s="43"/>
      <c r="F1" s="43"/>
      <c r="G1" s="43"/>
      <c r="H1" s="43"/>
      <c r="I1" s="43"/>
      <c r="J1" s="43"/>
      <c r="K1" s="43"/>
      <c r="L1" s="43"/>
      <c r="M1" s="43"/>
      <c r="N1" s="43"/>
      <c r="O1" s="43"/>
    </row>
    <row r="2" spans="1:16" ht="16.5" customHeight="1" x14ac:dyDescent="0.25">
      <c r="A2" s="43" t="s">
        <v>36</v>
      </c>
      <c r="B2" s="43"/>
      <c r="C2" s="43"/>
      <c r="D2" s="43"/>
      <c r="E2" s="43"/>
      <c r="F2" s="43"/>
      <c r="G2" s="43"/>
      <c r="H2" s="43"/>
      <c r="I2" s="43"/>
      <c r="J2" s="43"/>
      <c r="K2" s="43"/>
      <c r="L2" s="43"/>
      <c r="M2" s="43"/>
      <c r="N2" s="43"/>
      <c r="O2" s="43"/>
    </row>
    <row r="3" spans="1:16" ht="18" customHeight="1" x14ac:dyDescent="0.2">
      <c r="A3" s="3"/>
      <c r="B3" s="3"/>
      <c r="C3" s="19"/>
      <c r="D3" s="3"/>
      <c r="I3" s="9" t="s">
        <v>26</v>
      </c>
    </row>
    <row r="4" spans="1:16" ht="16.5" customHeight="1" x14ac:dyDescent="0.25">
      <c r="A4" s="8"/>
      <c r="B4" s="8"/>
      <c r="C4" s="44">
        <v>2021</v>
      </c>
      <c r="D4" s="44"/>
      <c r="E4" s="41">
        <v>2022</v>
      </c>
      <c r="F4" s="41"/>
      <c r="G4" s="41"/>
      <c r="H4" s="41"/>
      <c r="J4" s="42">
        <v>2022</v>
      </c>
      <c r="K4" s="42"/>
      <c r="L4" s="41">
        <v>2023</v>
      </c>
      <c r="M4" s="41"/>
      <c r="N4" s="41"/>
      <c r="O4" s="41"/>
      <c r="P4" s="39" t="s">
        <v>44</v>
      </c>
    </row>
    <row r="5" spans="1:16" s="4" customFormat="1" ht="73.5" customHeight="1" x14ac:dyDescent="0.2">
      <c r="A5" s="6" t="s">
        <v>25</v>
      </c>
      <c r="B5" s="6" t="s">
        <v>24</v>
      </c>
      <c r="C5" s="20" t="s">
        <v>33</v>
      </c>
      <c r="D5" s="7" t="s">
        <v>34</v>
      </c>
      <c r="J5" s="20" t="s">
        <v>33</v>
      </c>
      <c r="K5" s="20" t="s">
        <v>35</v>
      </c>
      <c r="L5" s="45" t="s">
        <v>23</v>
      </c>
      <c r="M5" s="45" t="s">
        <v>37</v>
      </c>
      <c r="N5" s="6" t="s">
        <v>31</v>
      </c>
      <c r="O5" s="6" t="s">
        <v>32</v>
      </c>
      <c r="P5" s="40"/>
    </row>
    <row r="6" spans="1:16" s="4" customFormat="1" ht="15" x14ac:dyDescent="0.2">
      <c r="A6" s="5">
        <v>1</v>
      </c>
      <c r="B6" s="5">
        <v>2</v>
      </c>
      <c r="C6" s="21">
        <v>3</v>
      </c>
      <c r="D6" s="5">
        <v>4</v>
      </c>
      <c r="J6" s="21">
        <v>3</v>
      </c>
      <c r="K6" s="21">
        <v>4</v>
      </c>
      <c r="L6" s="21">
        <v>5</v>
      </c>
      <c r="M6" s="21">
        <v>6</v>
      </c>
      <c r="N6" s="5">
        <v>7</v>
      </c>
      <c r="O6" s="5">
        <v>8</v>
      </c>
      <c r="P6" s="10">
        <v>9</v>
      </c>
    </row>
    <row r="7" spans="1:16" s="4" customFormat="1" ht="45" x14ac:dyDescent="0.25">
      <c r="A7" s="11">
        <v>1</v>
      </c>
      <c r="B7" s="12" t="s">
        <v>22</v>
      </c>
      <c r="C7" s="31">
        <v>236502500</v>
      </c>
      <c r="D7" s="31">
        <v>88290377.859999999</v>
      </c>
      <c r="J7" s="28">
        <v>244222.5</v>
      </c>
      <c r="K7" s="28">
        <v>73980.08</v>
      </c>
      <c r="L7" s="50">
        <v>398998.4</v>
      </c>
      <c r="M7" s="50">
        <v>139000.85999999999</v>
      </c>
      <c r="N7" s="13">
        <f t="shared" ref="N7:N40" si="0">M7-L7</f>
        <v>-259997.54000000004</v>
      </c>
      <c r="O7" s="14">
        <f t="shared" ref="O7:O23" si="1">M7/L7*100</f>
        <v>34.837447969716159</v>
      </c>
      <c r="P7" s="38">
        <f>M7-K7</f>
        <v>65020.779999999984</v>
      </c>
    </row>
    <row r="8" spans="1:16" ht="15" x14ac:dyDescent="0.25">
      <c r="A8" s="11" t="s">
        <v>3</v>
      </c>
      <c r="B8" s="12" t="s">
        <v>0</v>
      </c>
      <c r="C8" s="31">
        <v>199239000</v>
      </c>
      <c r="D8" s="31">
        <v>79010671.709999993</v>
      </c>
      <c r="J8" s="28">
        <v>198866.7</v>
      </c>
      <c r="K8" s="28">
        <v>73980.08</v>
      </c>
      <c r="L8" s="49">
        <v>301591</v>
      </c>
      <c r="M8" s="49">
        <v>128931.21</v>
      </c>
      <c r="N8" s="13">
        <f t="shared" si="0"/>
        <v>-172659.78999999998</v>
      </c>
      <c r="O8" s="14">
        <f t="shared" si="1"/>
        <v>42.750350640436885</v>
      </c>
      <c r="P8" s="38">
        <f>M8-K8</f>
        <v>54951.130000000005</v>
      </c>
    </row>
    <row r="9" spans="1:16" ht="15" x14ac:dyDescent="0.25">
      <c r="A9" s="11" t="s">
        <v>3</v>
      </c>
      <c r="B9" s="12" t="s">
        <v>1</v>
      </c>
      <c r="C9" s="31">
        <v>37263500</v>
      </c>
      <c r="D9" s="31">
        <v>9279706.1500000004</v>
      </c>
      <c r="J9" s="28">
        <v>45355.8</v>
      </c>
      <c r="K9" s="28">
        <v>0</v>
      </c>
      <c r="L9" s="49">
        <v>97407.4</v>
      </c>
      <c r="M9" s="49">
        <v>10069.65</v>
      </c>
      <c r="N9" s="13">
        <f t="shared" si="0"/>
        <v>-87337.75</v>
      </c>
      <c r="O9" s="14">
        <f t="shared" si="1"/>
        <v>10.337664284233025</v>
      </c>
      <c r="P9" s="38">
        <f>M9-K9</f>
        <v>10069.65</v>
      </c>
    </row>
    <row r="10" spans="1:16" ht="45" x14ac:dyDescent="0.25">
      <c r="A10" s="11">
        <v>2</v>
      </c>
      <c r="B10" s="12" t="s">
        <v>28</v>
      </c>
      <c r="C10" s="32">
        <v>2365193526</v>
      </c>
      <c r="D10" s="32">
        <v>585730362</v>
      </c>
      <c r="J10" s="26">
        <v>4256545.3</v>
      </c>
      <c r="K10" s="26">
        <v>1175382.22</v>
      </c>
      <c r="L10" s="49">
        <v>4620862.9400000004</v>
      </c>
      <c r="M10" s="49">
        <v>1441546.03</v>
      </c>
      <c r="N10" s="13">
        <f t="shared" si="0"/>
        <v>-3179316.91</v>
      </c>
      <c r="O10" s="14">
        <f t="shared" si="1"/>
        <v>31.196468034604806</v>
      </c>
      <c r="P10" s="38">
        <f>M10-K10</f>
        <v>266163.81000000006</v>
      </c>
    </row>
    <row r="11" spans="1:16" ht="15" x14ac:dyDescent="0.25">
      <c r="A11" s="11"/>
      <c r="B11" s="12" t="s">
        <v>0</v>
      </c>
      <c r="C11" s="32">
        <v>345394126</v>
      </c>
      <c r="D11" s="32">
        <v>127407159.58</v>
      </c>
      <c r="J11" s="26">
        <v>1000325.06</v>
      </c>
      <c r="K11" s="26">
        <v>168169.39</v>
      </c>
      <c r="L11" s="49">
        <v>446053.74</v>
      </c>
      <c r="M11" s="49">
        <v>199625.63</v>
      </c>
      <c r="N11" s="13">
        <f t="shared" si="0"/>
        <v>-246428.11</v>
      </c>
      <c r="O11" s="14">
        <f t="shared" si="1"/>
        <v>44.753717343564922</v>
      </c>
      <c r="P11" s="38">
        <f>M11-K11</f>
        <v>31456.239999999991</v>
      </c>
    </row>
    <row r="12" spans="1:16" ht="15" x14ac:dyDescent="0.25">
      <c r="A12" s="11"/>
      <c r="B12" s="12" t="s">
        <v>1</v>
      </c>
      <c r="C12" s="32">
        <v>2019799400</v>
      </c>
      <c r="D12" s="32">
        <v>458323202.42000002</v>
      </c>
      <c r="J12" s="26">
        <v>3256220.24</v>
      </c>
      <c r="K12" s="26">
        <v>1007212.83</v>
      </c>
      <c r="L12" s="49">
        <v>4174809.2</v>
      </c>
      <c r="M12" s="49">
        <v>1241920.3999999999</v>
      </c>
      <c r="N12" s="13">
        <f t="shared" si="0"/>
        <v>-2932888.8000000003</v>
      </c>
      <c r="O12" s="14">
        <f t="shared" si="1"/>
        <v>29.747955906583702</v>
      </c>
      <c r="P12" s="38">
        <f>M12-K12</f>
        <v>234707.56999999995</v>
      </c>
    </row>
    <row r="13" spans="1:16" ht="75" x14ac:dyDescent="0.25">
      <c r="A13" s="51">
        <v>3</v>
      </c>
      <c r="B13" s="12" t="s">
        <v>21</v>
      </c>
      <c r="C13" s="33">
        <v>23365420</v>
      </c>
      <c r="D13" s="33">
        <v>10341136.82</v>
      </c>
      <c r="J13" s="25">
        <v>46634.38</v>
      </c>
      <c r="K13" s="25">
        <v>17725.169999999998</v>
      </c>
      <c r="L13" s="25">
        <v>0</v>
      </c>
      <c r="M13" s="25">
        <v>0</v>
      </c>
      <c r="N13" s="13">
        <f t="shared" si="0"/>
        <v>0</v>
      </c>
      <c r="O13" s="14" t="e">
        <f t="shared" si="1"/>
        <v>#DIV/0!</v>
      </c>
      <c r="P13" s="38">
        <f>M13-K13</f>
        <v>-17725.169999999998</v>
      </c>
    </row>
    <row r="14" spans="1:16" ht="15" x14ac:dyDescent="0.25">
      <c r="A14" s="51" t="s">
        <v>3</v>
      </c>
      <c r="B14" s="12" t="s">
        <v>0</v>
      </c>
      <c r="C14" s="33">
        <v>19995320</v>
      </c>
      <c r="D14" s="33">
        <v>8712697.9900000002</v>
      </c>
      <c r="J14" s="25">
        <v>43230.28</v>
      </c>
      <c r="K14" s="25">
        <v>16083</v>
      </c>
      <c r="L14" s="25">
        <v>0</v>
      </c>
      <c r="M14" s="25">
        <v>0</v>
      </c>
      <c r="N14" s="13">
        <f t="shared" si="0"/>
        <v>0</v>
      </c>
      <c r="O14" s="14" t="e">
        <f t="shared" si="1"/>
        <v>#DIV/0!</v>
      </c>
      <c r="P14" s="38">
        <f>M14-K14</f>
        <v>-16083</v>
      </c>
    </row>
    <row r="15" spans="1:16" ht="15" x14ac:dyDescent="0.25">
      <c r="A15" s="51" t="s">
        <v>3</v>
      </c>
      <c r="B15" s="12" t="s">
        <v>1</v>
      </c>
      <c r="C15" s="33">
        <v>3370100</v>
      </c>
      <c r="D15" s="33">
        <v>1628438.83</v>
      </c>
      <c r="J15" s="25">
        <v>3404.1</v>
      </c>
      <c r="K15" s="25">
        <v>1642.17</v>
      </c>
      <c r="L15" s="25">
        <v>0</v>
      </c>
      <c r="M15" s="25">
        <v>0</v>
      </c>
      <c r="N15" s="13">
        <f t="shared" si="0"/>
        <v>0</v>
      </c>
      <c r="O15" s="14" t="e">
        <f t="shared" si="1"/>
        <v>#DIV/0!</v>
      </c>
      <c r="P15" s="38">
        <f>M15-K15</f>
        <v>-1642.17</v>
      </c>
    </row>
    <row r="16" spans="1:16" ht="105" x14ac:dyDescent="0.25">
      <c r="A16" s="51">
        <v>4</v>
      </c>
      <c r="B16" s="12" t="s">
        <v>38</v>
      </c>
      <c r="C16" s="33">
        <v>23365420</v>
      </c>
      <c r="D16" s="33">
        <v>10341136.82</v>
      </c>
      <c r="J16" s="25">
        <v>0</v>
      </c>
      <c r="K16" s="25">
        <v>0</v>
      </c>
      <c r="L16" s="49">
        <v>49175.45</v>
      </c>
      <c r="M16" s="49">
        <v>21794.49</v>
      </c>
      <c r="N16" s="13">
        <f t="shared" ref="N16:N18" si="2">M16-L16</f>
        <v>-27380.959999999995</v>
      </c>
      <c r="O16" s="14">
        <f t="shared" ref="O16:O18" si="3">M16/L16*100</f>
        <v>44.319858791327796</v>
      </c>
      <c r="P16" s="38">
        <f t="shared" ref="P16:P18" si="4">M16-K16</f>
        <v>21794.49</v>
      </c>
    </row>
    <row r="17" spans="1:16" ht="15" x14ac:dyDescent="0.25">
      <c r="A17" s="11" t="s">
        <v>3</v>
      </c>
      <c r="B17" s="12" t="s">
        <v>0</v>
      </c>
      <c r="C17" s="33">
        <v>19995320</v>
      </c>
      <c r="D17" s="33">
        <v>8712697.9900000002</v>
      </c>
      <c r="J17" s="25">
        <v>0</v>
      </c>
      <c r="K17" s="25">
        <v>0</v>
      </c>
      <c r="L17" s="49">
        <v>45235.65</v>
      </c>
      <c r="M17" s="49">
        <v>20273.689999999999</v>
      </c>
      <c r="N17" s="13">
        <f t="shared" si="2"/>
        <v>-24961.960000000003</v>
      </c>
      <c r="O17" s="14">
        <f t="shared" si="3"/>
        <v>44.817947791177971</v>
      </c>
      <c r="P17" s="38">
        <f t="shared" si="4"/>
        <v>20273.689999999999</v>
      </c>
    </row>
    <row r="18" spans="1:16" ht="15" x14ac:dyDescent="0.25">
      <c r="A18" s="11" t="s">
        <v>3</v>
      </c>
      <c r="B18" s="12" t="s">
        <v>1</v>
      </c>
      <c r="C18" s="33">
        <v>3370100</v>
      </c>
      <c r="D18" s="33">
        <v>1628438.83</v>
      </c>
      <c r="J18" s="25">
        <v>0</v>
      </c>
      <c r="K18" s="25">
        <v>0</v>
      </c>
      <c r="L18" s="49">
        <v>3939.8</v>
      </c>
      <c r="M18" s="49">
        <v>1520.8</v>
      </c>
      <c r="N18" s="13">
        <f t="shared" si="2"/>
        <v>-2419</v>
      </c>
      <c r="O18" s="14">
        <f t="shared" si="3"/>
        <v>38.600944210366009</v>
      </c>
      <c r="P18" s="38">
        <f t="shared" si="4"/>
        <v>1520.8</v>
      </c>
    </row>
    <row r="19" spans="1:16" ht="45.75" customHeight="1" x14ac:dyDescent="0.25">
      <c r="A19" s="11">
        <v>5</v>
      </c>
      <c r="B19" s="12" t="s">
        <v>20</v>
      </c>
      <c r="C19" s="33">
        <v>9227935680.6100006</v>
      </c>
      <c r="D19" s="33">
        <v>4330966554.5900002</v>
      </c>
      <c r="J19" s="25">
        <v>10311457.810000001</v>
      </c>
      <c r="K19" s="25">
        <v>4859256.7300000004</v>
      </c>
      <c r="L19" s="49">
        <v>12671885.699999999</v>
      </c>
      <c r="M19" s="49">
        <v>6427898.0199999996</v>
      </c>
      <c r="N19" s="13">
        <f t="shared" si="0"/>
        <v>-6243987.6799999997</v>
      </c>
      <c r="O19" s="14">
        <f t="shared" si="1"/>
        <v>50.725662874310807</v>
      </c>
      <c r="P19" s="38">
        <f>M19-K19</f>
        <v>1568641.2899999991</v>
      </c>
    </row>
    <row r="20" spans="1:16" ht="15" x14ac:dyDescent="0.25">
      <c r="A20" s="11" t="s">
        <v>3</v>
      </c>
      <c r="B20" s="12" t="s">
        <v>0</v>
      </c>
      <c r="C20" s="33">
        <v>3098847580.6100001</v>
      </c>
      <c r="D20" s="33">
        <v>1724519957.23</v>
      </c>
      <c r="J20" s="25">
        <v>2785670.27</v>
      </c>
      <c r="K20" s="25">
        <v>1664840.9</v>
      </c>
      <c r="L20" s="49">
        <v>3553575.1</v>
      </c>
      <c r="M20" s="49">
        <v>1987881.71</v>
      </c>
      <c r="N20" s="13">
        <f t="shared" si="0"/>
        <v>-1565693.3900000001</v>
      </c>
      <c r="O20" s="14">
        <f t="shared" si="1"/>
        <v>55.940332033506202</v>
      </c>
      <c r="P20" s="38">
        <f>M20-K20</f>
        <v>323040.81000000006</v>
      </c>
    </row>
    <row r="21" spans="1:16" ht="15" x14ac:dyDescent="0.25">
      <c r="A21" s="11" t="s">
        <v>3</v>
      </c>
      <c r="B21" s="12" t="s">
        <v>1</v>
      </c>
      <c r="C21" s="33">
        <v>6129088100</v>
      </c>
      <c r="D21" s="33">
        <v>2606446597.3600001</v>
      </c>
      <c r="J21" s="25">
        <v>7525787.54</v>
      </c>
      <c r="K21" s="25">
        <v>3194415.83</v>
      </c>
      <c r="L21" s="49">
        <v>9118310.5999999996</v>
      </c>
      <c r="M21" s="49">
        <v>4440016.3099999996</v>
      </c>
      <c r="N21" s="13">
        <f t="shared" si="0"/>
        <v>-4678294.29</v>
      </c>
      <c r="O21" s="14">
        <f t="shared" si="1"/>
        <v>48.693409390989594</v>
      </c>
      <c r="P21" s="38">
        <f>M21-K21</f>
        <v>1245600.4799999995</v>
      </c>
    </row>
    <row r="22" spans="1:16" ht="56.25" customHeight="1" x14ac:dyDescent="0.25">
      <c r="A22" s="11">
        <v>6</v>
      </c>
      <c r="B22" s="12" t="s">
        <v>19</v>
      </c>
      <c r="C22" s="33">
        <v>101731600</v>
      </c>
      <c r="D22" s="33">
        <v>33659740.799999997</v>
      </c>
      <c r="J22" s="25">
        <v>109598.5</v>
      </c>
      <c r="K22" s="25">
        <v>36721.129999999997</v>
      </c>
      <c r="L22" s="49">
        <v>129892.83</v>
      </c>
      <c r="M22" s="49">
        <v>58817.35</v>
      </c>
      <c r="N22" s="13">
        <f t="shared" si="0"/>
        <v>-71075.48000000001</v>
      </c>
      <c r="O22" s="14">
        <f t="shared" si="1"/>
        <v>45.281444710997519</v>
      </c>
      <c r="P22" s="38">
        <f>M22-K22</f>
        <v>22096.22</v>
      </c>
    </row>
    <row r="23" spans="1:16" ht="15" x14ac:dyDescent="0.25">
      <c r="A23" s="11" t="s">
        <v>3</v>
      </c>
      <c r="B23" s="12" t="s">
        <v>0</v>
      </c>
      <c r="C23" s="33">
        <v>101731000</v>
      </c>
      <c r="D23" s="33">
        <v>33659521.799999997</v>
      </c>
      <c r="J23" s="25">
        <v>109598.5</v>
      </c>
      <c r="K23" s="25">
        <v>36721.129999999997</v>
      </c>
      <c r="L23" s="49">
        <v>129892.83</v>
      </c>
      <c r="M23" s="49">
        <v>58817.35</v>
      </c>
      <c r="N23" s="13">
        <f t="shared" si="0"/>
        <v>-71075.48000000001</v>
      </c>
      <c r="O23" s="14">
        <f t="shared" si="1"/>
        <v>45.281444710997519</v>
      </c>
      <c r="P23" s="38">
        <f>M23-K23</f>
        <v>22096.22</v>
      </c>
    </row>
    <row r="24" spans="1:16" ht="60" x14ac:dyDescent="0.25">
      <c r="A24" s="11">
        <v>7</v>
      </c>
      <c r="B24" s="12" t="s">
        <v>39</v>
      </c>
      <c r="C24" s="33">
        <v>8540000</v>
      </c>
      <c r="D24" s="33">
        <v>4734783.2</v>
      </c>
      <c r="J24" s="25">
        <v>8542.7099999999991</v>
      </c>
      <c r="K24" s="25">
        <v>5178.17</v>
      </c>
      <c r="L24" s="49">
        <v>10866.31</v>
      </c>
      <c r="M24" s="49">
        <v>5607.29</v>
      </c>
      <c r="N24" s="13">
        <f t="shared" si="0"/>
        <v>-5259.0199999999995</v>
      </c>
      <c r="O24" s="14">
        <f t="shared" ref="O24:O30" si="5">M24/L24*100</f>
        <v>51.602521923265577</v>
      </c>
      <c r="P24" s="38">
        <f>M24-K24</f>
        <v>429.11999999999989</v>
      </c>
    </row>
    <row r="25" spans="1:16" ht="15" x14ac:dyDescent="0.25">
      <c r="A25" s="11" t="s">
        <v>3</v>
      </c>
      <c r="B25" s="12" t="s">
        <v>0</v>
      </c>
      <c r="C25" s="33">
        <v>8540000</v>
      </c>
      <c r="D25" s="33">
        <v>4734783.2</v>
      </c>
      <c r="J25" s="25">
        <v>8542.7099999999991</v>
      </c>
      <c r="K25" s="25">
        <v>5178.17</v>
      </c>
      <c r="L25" s="49">
        <v>10866.31</v>
      </c>
      <c r="M25" s="49">
        <v>5607.29</v>
      </c>
      <c r="N25" s="13">
        <f t="shared" si="0"/>
        <v>-5259.0199999999995</v>
      </c>
      <c r="O25" s="14">
        <f t="shared" si="5"/>
        <v>51.602521923265577</v>
      </c>
      <c r="P25" s="38">
        <f>M25-K25</f>
        <v>429.11999999999989</v>
      </c>
    </row>
    <row r="26" spans="1:16" ht="105" x14ac:dyDescent="0.25">
      <c r="A26" s="11">
        <v>8</v>
      </c>
      <c r="B26" s="12" t="s">
        <v>18</v>
      </c>
      <c r="C26" s="33">
        <v>137414700</v>
      </c>
      <c r="D26" s="33">
        <v>55685198.359999999</v>
      </c>
      <c r="J26" s="25">
        <v>163657</v>
      </c>
      <c r="K26" s="25">
        <v>78423.17</v>
      </c>
      <c r="L26" s="49">
        <v>225805.61</v>
      </c>
      <c r="M26" s="49">
        <v>99696.01</v>
      </c>
      <c r="N26" s="13">
        <f t="shared" si="0"/>
        <v>-126109.59999999999</v>
      </c>
      <c r="O26" s="14">
        <f t="shared" si="5"/>
        <v>44.151254700890732</v>
      </c>
      <c r="P26" s="38">
        <f>M26-K26</f>
        <v>21272.839999999997</v>
      </c>
    </row>
    <row r="27" spans="1:16" ht="15" x14ac:dyDescent="0.25">
      <c r="A27" s="11" t="s">
        <v>3</v>
      </c>
      <c r="B27" s="12" t="s">
        <v>0</v>
      </c>
      <c r="C27" s="33">
        <v>136202100</v>
      </c>
      <c r="D27" s="33">
        <v>54800878.530000001</v>
      </c>
      <c r="J27" s="25">
        <v>154532</v>
      </c>
      <c r="K27" s="25">
        <v>78423.17</v>
      </c>
      <c r="L27" s="49">
        <v>225805.61</v>
      </c>
      <c r="M27" s="49">
        <v>99696.01</v>
      </c>
      <c r="N27" s="13">
        <f t="shared" si="0"/>
        <v>-126109.59999999999</v>
      </c>
      <c r="O27" s="14">
        <f t="shared" si="5"/>
        <v>44.151254700890732</v>
      </c>
      <c r="P27" s="38">
        <f>M27-K27</f>
        <v>21272.839999999997</v>
      </c>
    </row>
    <row r="28" spans="1:16" ht="15" x14ac:dyDescent="0.25">
      <c r="A28" s="11" t="s">
        <v>3</v>
      </c>
      <c r="B28" s="12" t="s">
        <v>1</v>
      </c>
      <c r="C28" s="33">
        <v>1212600</v>
      </c>
      <c r="D28" s="33">
        <v>884319.83</v>
      </c>
      <c r="J28" s="25">
        <v>9125</v>
      </c>
      <c r="K28" s="25">
        <v>0</v>
      </c>
      <c r="L28" s="49">
        <v>0</v>
      </c>
      <c r="M28" s="49">
        <v>0</v>
      </c>
      <c r="N28" s="13">
        <f t="shared" si="0"/>
        <v>0</v>
      </c>
      <c r="O28" s="14" t="e">
        <f t="shared" si="5"/>
        <v>#DIV/0!</v>
      </c>
      <c r="P28" s="38">
        <f>M28-K28</f>
        <v>0</v>
      </c>
    </row>
    <row r="29" spans="1:16" ht="60" x14ac:dyDescent="0.25">
      <c r="A29" s="11">
        <v>9</v>
      </c>
      <c r="B29" s="18" t="s">
        <v>29</v>
      </c>
      <c r="C29" s="33">
        <v>54976100</v>
      </c>
      <c r="D29" s="33">
        <v>17386780.010000002</v>
      </c>
      <c r="J29" s="25">
        <v>181381.8</v>
      </c>
      <c r="K29" s="25">
        <v>79446.179999999993</v>
      </c>
      <c r="L29" s="49">
        <v>54401.82</v>
      </c>
      <c r="M29" s="49">
        <v>15947.55</v>
      </c>
      <c r="N29" s="13">
        <f t="shared" si="0"/>
        <v>-38454.270000000004</v>
      </c>
      <c r="O29" s="14">
        <f t="shared" si="5"/>
        <v>29.314368526641204</v>
      </c>
      <c r="P29" s="38">
        <f>M29-K29</f>
        <v>-63498.62999999999</v>
      </c>
    </row>
    <row r="30" spans="1:16" ht="15" x14ac:dyDescent="0.25">
      <c r="A30" s="11"/>
      <c r="B30" s="18" t="s">
        <v>0</v>
      </c>
      <c r="C30" s="33">
        <v>54972800</v>
      </c>
      <c r="D30" s="33">
        <v>17385550.039999999</v>
      </c>
      <c r="J30" s="25">
        <v>54200.1</v>
      </c>
      <c r="K30" s="25">
        <v>20525.18</v>
      </c>
      <c r="L30" s="49">
        <v>54401.82</v>
      </c>
      <c r="M30" s="49">
        <v>15947.55</v>
      </c>
      <c r="N30" s="13">
        <f t="shared" si="0"/>
        <v>-38454.270000000004</v>
      </c>
      <c r="O30" s="14">
        <f t="shared" si="5"/>
        <v>29.314368526641204</v>
      </c>
      <c r="P30" s="38">
        <f>M30-K30</f>
        <v>-4577.630000000001</v>
      </c>
    </row>
    <row r="31" spans="1:16" ht="15" x14ac:dyDescent="0.25">
      <c r="A31" s="11"/>
      <c r="B31" s="18" t="s">
        <v>1</v>
      </c>
      <c r="C31" s="33">
        <v>3300</v>
      </c>
      <c r="D31" s="33">
        <v>1229.97</v>
      </c>
      <c r="J31" s="25">
        <v>127181.7</v>
      </c>
      <c r="K31" s="25">
        <v>58921</v>
      </c>
      <c r="L31" s="49">
        <v>0</v>
      </c>
      <c r="M31" s="49">
        <v>0</v>
      </c>
      <c r="N31" s="13">
        <f t="shared" si="0"/>
        <v>0</v>
      </c>
      <c r="O31" s="14">
        <v>0</v>
      </c>
      <c r="P31" s="38">
        <f>M31-K31</f>
        <v>-58921</v>
      </c>
    </row>
    <row r="32" spans="1:16" ht="75" x14ac:dyDescent="0.25">
      <c r="A32" s="11">
        <v>10</v>
      </c>
      <c r="B32" s="12" t="s">
        <v>17</v>
      </c>
      <c r="C32" s="33">
        <v>684652064.39999998</v>
      </c>
      <c r="D32" s="33">
        <v>181590292.80000001</v>
      </c>
      <c r="J32" s="25">
        <v>669546.16</v>
      </c>
      <c r="K32" s="25">
        <v>199905.82</v>
      </c>
      <c r="L32" s="49">
        <v>901235.4</v>
      </c>
      <c r="M32" s="49">
        <v>413242.59</v>
      </c>
      <c r="N32" s="13">
        <f t="shared" si="0"/>
        <v>-487992.81</v>
      </c>
      <c r="O32" s="14">
        <f>M32/L32*100</f>
        <v>45.85290258238858</v>
      </c>
      <c r="P32" s="38">
        <f>M32-K32</f>
        <v>213336.77000000002</v>
      </c>
    </row>
    <row r="33" spans="1:16" ht="15" x14ac:dyDescent="0.25">
      <c r="A33" s="11" t="s">
        <v>3</v>
      </c>
      <c r="B33" s="12" t="s">
        <v>0</v>
      </c>
      <c r="C33" s="33">
        <v>455215764.39999998</v>
      </c>
      <c r="D33" s="33">
        <v>166572794.34</v>
      </c>
      <c r="J33" s="25">
        <v>360747.06</v>
      </c>
      <c r="K33" s="25">
        <v>174901.29</v>
      </c>
      <c r="L33" s="49">
        <v>515362.9</v>
      </c>
      <c r="M33" s="49">
        <v>204495.89</v>
      </c>
      <c r="N33" s="13">
        <f t="shared" si="0"/>
        <v>-310867.01</v>
      </c>
      <c r="O33" s="14">
        <f>M33/L33*100</f>
        <v>39.679978904185766</v>
      </c>
      <c r="P33" s="38">
        <f>M33-K33</f>
        <v>29594.600000000006</v>
      </c>
    </row>
    <row r="34" spans="1:16" ht="15" x14ac:dyDescent="0.25">
      <c r="A34" s="11" t="s">
        <v>3</v>
      </c>
      <c r="B34" s="12" t="s">
        <v>1</v>
      </c>
      <c r="C34" s="33">
        <v>229436300</v>
      </c>
      <c r="D34" s="33">
        <v>15017498.460000001</v>
      </c>
      <c r="J34" s="25">
        <v>308799.09999999998</v>
      </c>
      <c r="K34" s="25">
        <v>25004.53</v>
      </c>
      <c r="L34" s="49">
        <v>385872.5</v>
      </c>
      <c r="M34" s="49">
        <v>208746.7</v>
      </c>
      <c r="N34" s="13">
        <f t="shared" si="0"/>
        <v>-177125.8</v>
      </c>
      <c r="O34" s="14">
        <f>M34/L34*100</f>
        <v>54.097324893585316</v>
      </c>
      <c r="P34" s="38">
        <f>M34-K34</f>
        <v>183742.17</v>
      </c>
    </row>
    <row r="35" spans="1:16" ht="47.25" customHeight="1" x14ac:dyDescent="0.25">
      <c r="A35" s="11">
        <v>11</v>
      </c>
      <c r="B35" s="12" t="s">
        <v>16</v>
      </c>
      <c r="C35" s="33">
        <v>8362300</v>
      </c>
      <c r="D35" s="33">
        <v>3502475.39</v>
      </c>
      <c r="J35" s="25">
        <v>16622.5</v>
      </c>
      <c r="K35" s="25">
        <v>4651.7299999999996</v>
      </c>
      <c r="L35" s="49">
        <v>22052.799999999999</v>
      </c>
      <c r="M35" s="49">
        <v>3469.74</v>
      </c>
      <c r="N35" s="13">
        <f t="shared" si="0"/>
        <v>-18583.059999999998</v>
      </c>
      <c r="O35" s="14">
        <f>M35/L35*100</f>
        <v>15.733784372052529</v>
      </c>
      <c r="P35" s="38">
        <f>M35-K35</f>
        <v>-1181.9899999999998</v>
      </c>
    </row>
    <row r="36" spans="1:16" ht="15" x14ac:dyDescent="0.25">
      <c r="A36" s="11" t="s">
        <v>3</v>
      </c>
      <c r="B36" s="12" t="s">
        <v>0</v>
      </c>
      <c r="C36" s="33">
        <v>8362300</v>
      </c>
      <c r="D36" s="33">
        <v>3502475.39</v>
      </c>
      <c r="J36" s="25">
        <v>16622.5</v>
      </c>
      <c r="K36" s="25">
        <v>4651.7299999999996</v>
      </c>
      <c r="L36" s="49">
        <v>7247.8</v>
      </c>
      <c r="M36" s="49">
        <v>3469.74</v>
      </c>
      <c r="N36" s="13">
        <f t="shared" si="0"/>
        <v>-3778.0600000000004</v>
      </c>
      <c r="O36" s="14">
        <f>M36/L36*100</f>
        <v>47.873009740886886</v>
      </c>
      <c r="P36" s="38">
        <f>M36-K36</f>
        <v>-1181.9899999999998</v>
      </c>
    </row>
    <row r="37" spans="1:16" ht="15" customHeight="1" x14ac:dyDescent="0.25">
      <c r="A37" s="11" t="s">
        <v>3</v>
      </c>
      <c r="B37" s="12" t="s">
        <v>1</v>
      </c>
      <c r="C37" s="29">
        <v>0</v>
      </c>
      <c r="D37" s="29">
        <v>0</v>
      </c>
      <c r="J37" s="26">
        <v>0</v>
      </c>
      <c r="K37" s="26">
        <v>0</v>
      </c>
      <c r="L37" s="49">
        <v>14805</v>
      </c>
      <c r="M37" s="49">
        <v>0</v>
      </c>
      <c r="N37" s="13">
        <f t="shared" si="0"/>
        <v>-14805</v>
      </c>
      <c r="O37" s="14">
        <v>0</v>
      </c>
      <c r="P37" s="38">
        <f>M37-K37</f>
        <v>0</v>
      </c>
    </row>
    <row r="38" spans="1:16" ht="75" x14ac:dyDescent="0.25">
      <c r="A38" s="11">
        <v>12</v>
      </c>
      <c r="B38" s="12" t="s">
        <v>15</v>
      </c>
      <c r="C38" s="33">
        <v>362186480</v>
      </c>
      <c r="D38" s="33">
        <v>185352759.16999999</v>
      </c>
      <c r="J38" s="25">
        <v>353843.23</v>
      </c>
      <c r="K38" s="25">
        <v>158333.22</v>
      </c>
      <c r="L38" s="49">
        <v>449805.77</v>
      </c>
      <c r="M38" s="49">
        <v>190750.01</v>
      </c>
      <c r="N38" s="13">
        <f t="shared" si="0"/>
        <v>-259055.76</v>
      </c>
      <c r="O38" s="14">
        <f t="shared" ref="O38:O45" si="6">M38/L38*100</f>
        <v>42.407194998854727</v>
      </c>
      <c r="P38" s="38">
        <f>M38-K38</f>
        <v>32416.790000000008</v>
      </c>
    </row>
    <row r="39" spans="1:16" ht="15" x14ac:dyDescent="0.25">
      <c r="A39" s="11" t="s">
        <v>3</v>
      </c>
      <c r="B39" s="12" t="s">
        <v>0</v>
      </c>
      <c r="C39" s="33">
        <v>324182980</v>
      </c>
      <c r="D39" s="33">
        <v>171133391.06</v>
      </c>
      <c r="J39" s="25">
        <v>323077.73</v>
      </c>
      <c r="K39" s="25">
        <v>143502.28</v>
      </c>
      <c r="L39" s="49">
        <v>421710.77</v>
      </c>
      <c r="M39" s="49">
        <v>176898.9</v>
      </c>
      <c r="N39" s="13">
        <f t="shared" si="0"/>
        <v>-244811.87000000002</v>
      </c>
      <c r="O39" s="14">
        <f t="shared" si="6"/>
        <v>41.947920846318432</v>
      </c>
      <c r="P39" s="38">
        <f>M39-K39</f>
        <v>33396.619999999995</v>
      </c>
    </row>
    <row r="40" spans="1:16" ht="15" x14ac:dyDescent="0.25">
      <c r="A40" s="11" t="s">
        <v>3</v>
      </c>
      <c r="B40" s="12" t="s">
        <v>1</v>
      </c>
      <c r="C40" s="33">
        <v>38003500</v>
      </c>
      <c r="D40" s="33">
        <v>14219368.109999999</v>
      </c>
      <c r="J40" s="25">
        <v>30765.5</v>
      </c>
      <c r="K40" s="25">
        <v>14830.94</v>
      </c>
      <c r="L40" s="49">
        <v>28095</v>
      </c>
      <c r="M40" s="49">
        <v>13851.11</v>
      </c>
      <c r="N40" s="13">
        <f t="shared" si="0"/>
        <v>-14243.89</v>
      </c>
      <c r="O40" s="14">
        <f t="shared" si="6"/>
        <v>49.300978821854422</v>
      </c>
      <c r="P40" s="38">
        <f>M40-K40</f>
        <v>-979.82999999999993</v>
      </c>
    </row>
    <row r="41" spans="1:16" ht="30" x14ac:dyDescent="0.25">
      <c r="A41" s="11">
        <v>13</v>
      </c>
      <c r="B41" s="12" t="s">
        <v>14</v>
      </c>
      <c r="C41" s="33">
        <v>312685100</v>
      </c>
      <c r="D41" s="33">
        <v>133462167.51000001</v>
      </c>
      <c r="J41" s="25">
        <v>308083.03999999998</v>
      </c>
      <c r="K41" s="25">
        <v>128614.5</v>
      </c>
      <c r="L41" s="49">
        <v>374370.33</v>
      </c>
      <c r="M41" s="49">
        <v>140641.4</v>
      </c>
      <c r="N41" s="13">
        <f t="shared" ref="N41:N69" si="7">M41-L41</f>
        <v>-233728.93000000002</v>
      </c>
      <c r="O41" s="14">
        <f t="shared" si="6"/>
        <v>37.567453596015469</v>
      </c>
      <c r="P41" s="38">
        <f>M41-K41</f>
        <v>12026.899999999994</v>
      </c>
    </row>
    <row r="42" spans="1:16" ht="15" x14ac:dyDescent="0.25">
      <c r="A42" s="11" t="s">
        <v>3</v>
      </c>
      <c r="B42" s="12" t="s">
        <v>0</v>
      </c>
      <c r="C42" s="33">
        <v>261576000</v>
      </c>
      <c r="D42" s="33">
        <v>132110415.97</v>
      </c>
      <c r="J42" s="25">
        <v>246624.64000000001</v>
      </c>
      <c r="K42" s="25">
        <v>121356.38</v>
      </c>
      <c r="L42" s="49">
        <v>299004.40999999997</v>
      </c>
      <c r="M42" s="49">
        <v>139243.57999999999</v>
      </c>
      <c r="N42" s="13">
        <f t="shared" si="7"/>
        <v>-159760.82999999999</v>
      </c>
      <c r="O42" s="14">
        <f t="shared" si="6"/>
        <v>46.56907234244472</v>
      </c>
      <c r="P42" s="38">
        <f>M42-K42</f>
        <v>17887.199999999983</v>
      </c>
    </row>
    <row r="43" spans="1:16" ht="15" x14ac:dyDescent="0.25">
      <c r="A43" s="11" t="s">
        <v>3</v>
      </c>
      <c r="B43" s="12" t="s">
        <v>1</v>
      </c>
      <c r="C43" s="33">
        <v>51109100</v>
      </c>
      <c r="D43" s="33">
        <v>1351751.54</v>
      </c>
      <c r="J43" s="25">
        <v>61458.400000000001</v>
      </c>
      <c r="K43" s="25">
        <v>7258.12</v>
      </c>
      <c r="L43" s="49">
        <v>75365.919999999998</v>
      </c>
      <c r="M43" s="49">
        <v>1397.82</v>
      </c>
      <c r="N43" s="13">
        <f t="shared" si="7"/>
        <v>-73968.099999999991</v>
      </c>
      <c r="O43" s="14">
        <f t="shared" si="6"/>
        <v>1.8547109887333693</v>
      </c>
      <c r="P43" s="38">
        <f>M43-K43</f>
        <v>-5860.3</v>
      </c>
    </row>
    <row r="44" spans="1:16" ht="45" x14ac:dyDescent="0.25">
      <c r="A44" s="11">
        <v>14</v>
      </c>
      <c r="B44" s="12" t="s">
        <v>13</v>
      </c>
      <c r="C44" s="33">
        <v>112709900</v>
      </c>
      <c r="D44" s="33">
        <v>53392069.450000003</v>
      </c>
      <c r="J44" s="25">
        <v>121378.8</v>
      </c>
      <c r="K44" s="25">
        <v>57169.18</v>
      </c>
      <c r="L44" s="49">
        <v>124582.21</v>
      </c>
      <c r="M44" s="49">
        <v>61882.02</v>
      </c>
      <c r="N44" s="13">
        <f t="shared" si="7"/>
        <v>-62700.19000000001</v>
      </c>
      <c r="O44" s="14">
        <f t="shared" si="6"/>
        <v>49.671634497413393</v>
      </c>
      <c r="P44" s="38">
        <f>M44-K44</f>
        <v>4712.8399999999965</v>
      </c>
    </row>
    <row r="45" spans="1:16" ht="15" x14ac:dyDescent="0.25">
      <c r="A45" s="11" t="s">
        <v>3</v>
      </c>
      <c r="B45" s="12" t="s">
        <v>0</v>
      </c>
      <c r="C45" s="33">
        <v>112708300</v>
      </c>
      <c r="D45" s="33">
        <v>53391427.450000003</v>
      </c>
      <c r="J45" s="25">
        <v>121378.8</v>
      </c>
      <c r="K45" s="25">
        <v>57169.18</v>
      </c>
      <c r="L45" s="49">
        <v>124582.21</v>
      </c>
      <c r="M45" s="49">
        <v>61882.02</v>
      </c>
      <c r="N45" s="13">
        <f t="shared" si="7"/>
        <v>-62700.19000000001</v>
      </c>
      <c r="O45" s="14">
        <f t="shared" si="6"/>
        <v>49.671634497413393</v>
      </c>
      <c r="P45" s="38">
        <f>M45-K45</f>
        <v>4712.8399999999965</v>
      </c>
    </row>
    <row r="46" spans="1:16" ht="60" x14ac:dyDescent="0.25">
      <c r="A46" s="11">
        <v>15</v>
      </c>
      <c r="B46" s="18" t="s">
        <v>30</v>
      </c>
      <c r="C46" s="33">
        <v>221700</v>
      </c>
      <c r="D46" s="33">
        <v>123461.7</v>
      </c>
      <c r="J46" s="25">
        <v>162.5</v>
      </c>
      <c r="K46" s="25">
        <v>102.52</v>
      </c>
      <c r="L46" s="49">
        <v>182.1</v>
      </c>
      <c r="M46" s="49">
        <v>111.97</v>
      </c>
      <c r="N46" s="13">
        <f t="shared" si="7"/>
        <v>-70.13</v>
      </c>
      <c r="O46" s="14">
        <f t="shared" ref="O46:O54" si="8">M46/L46*100</f>
        <v>61.48819330038441</v>
      </c>
      <c r="P46" s="38">
        <f>M46-K46</f>
        <v>9.4500000000000028</v>
      </c>
    </row>
    <row r="47" spans="1:16" ht="15" x14ac:dyDescent="0.25">
      <c r="A47" s="11"/>
      <c r="B47" s="18" t="s">
        <v>0</v>
      </c>
      <c r="C47" s="33">
        <v>221700</v>
      </c>
      <c r="D47" s="33">
        <v>123461.7</v>
      </c>
      <c r="J47" s="25">
        <v>162.5</v>
      </c>
      <c r="K47" s="25">
        <v>102.52</v>
      </c>
      <c r="L47" s="49">
        <v>182.1</v>
      </c>
      <c r="M47" s="49">
        <v>111.97</v>
      </c>
      <c r="N47" s="13">
        <f t="shared" si="7"/>
        <v>-70.13</v>
      </c>
      <c r="O47" s="14">
        <f t="shared" si="8"/>
        <v>61.48819330038441</v>
      </c>
      <c r="P47" s="38">
        <f>M47-K47</f>
        <v>9.4500000000000028</v>
      </c>
    </row>
    <row r="48" spans="1:16" ht="30" x14ac:dyDescent="0.25">
      <c r="A48" s="11">
        <v>16</v>
      </c>
      <c r="B48" s="12" t="s">
        <v>12</v>
      </c>
      <c r="C48" s="33">
        <v>25534000</v>
      </c>
      <c r="D48" s="33">
        <v>10437558.41</v>
      </c>
      <c r="J48" s="25">
        <v>27435.1</v>
      </c>
      <c r="K48" s="25">
        <v>12699.74</v>
      </c>
      <c r="L48" s="49">
        <v>34108.68</v>
      </c>
      <c r="M48" s="49">
        <v>16267.08</v>
      </c>
      <c r="N48" s="13">
        <f t="shared" si="7"/>
        <v>-17841.599999999999</v>
      </c>
      <c r="O48" s="14">
        <f t="shared" si="8"/>
        <v>47.691907162634259</v>
      </c>
      <c r="P48" s="38">
        <f>M48-K48</f>
        <v>3567.34</v>
      </c>
    </row>
    <row r="49" spans="1:16" ht="15" x14ac:dyDescent="0.25">
      <c r="A49" s="11" t="s">
        <v>3</v>
      </c>
      <c r="B49" s="12" t="s">
        <v>0</v>
      </c>
      <c r="C49" s="33">
        <v>25534000</v>
      </c>
      <c r="D49" s="33">
        <v>10437558.41</v>
      </c>
      <c r="J49" s="25">
        <v>27435.1</v>
      </c>
      <c r="K49" s="25">
        <v>12699.74</v>
      </c>
      <c r="L49" s="49">
        <v>34108.68</v>
      </c>
      <c r="M49" s="49">
        <v>16267.08</v>
      </c>
      <c r="N49" s="13">
        <f t="shared" si="7"/>
        <v>-17841.599999999999</v>
      </c>
      <c r="O49" s="14">
        <f t="shared" si="8"/>
        <v>47.691907162634259</v>
      </c>
      <c r="P49" s="38">
        <f>M49-K49</f>
        <v>3567.34</v>
      </c>
    </row>
    <row r="50" spans="1:16" ht="45" x14ac:dyDescent="0.25">
      <c r="A50" s="11">
        <v>17</v>
      </c>
      <c r="B50" s="12" t="s">
        <v>11</v>
      </c>
      <c r="C50" s="33">
        <v>546662870</v>
      </c>
      <c r="D50" s="33">
        <v>286466807.68000001</v>
      </c>
      <c r="J50" s="25">
        <v>696523.41</v>
      </c>
      <c r="K50" s="25">
        <v>346996.78</v>
      </c>
      <c r="L50" s="49">
        <v>824368.02</v>
      </c>
      <c r="M50" s="49">
        <v>368078.92</v>
      </c>
      <c r="N50" s="13">
        <f t="shared" si="7"/>
        <v>-456289.10000000003</v>
      </c>
      <c r="O50" s="14">
        <f t="shared" si="8"/>
        <v>44.649830060122902</v>
      </c>
      <c r="P50" s="38">
        <f>M50-K50</f>
        <v>21082.139999999956</v>
      </c>
    </row>
    <row r="51" spans="1:16" ht="15" x14ac:dyDescent="0.25">
      <c r="A51" s="11" t="s">
        <v>3</v>
      </c>
      <c r="B51" s="12" t="s">
        <v>0</v>
      </c>
      <c r="C51" s="33">
        <v>458241470</v>
      </c>
      <c r="D51" s="33">
        <v>256845013.84999999</v>
      </c>
      <c r="J51" s="25">
        <v>576996.86</v>
      </c>
      <c r="K51" s="25">
        <v>293094.06</v>
      </c>
      <c r="L51" s="49">
        <v>724546.22</v>
      </c>
      <c r="M51" s="49">
        <v>348248.77</v>
      </c>
      <c r="N51" s="13">
        <f t="shared" si="7"/>
        <v>-376297.44999999995</v>
      </c>
      <c r="O51" s="14">
        <f t="shared" si="8"/>
        <v>48.064396775129133</v>
      </c>
      <c r="P51" s="38">
        <f>M51-K51</f>
        <v>55154.710000000021</v>
      </c>
    </row>
    <row r="52" spans="1:16" ht="15" x14ac:dyDescent="0.25">
      <c r="A52" s="11" t="s">
        <v>3</v>
      </c>
      <c r="B52" s="12" t="s">
        <v>1</v>
      </c>
      <c r="C52" s="33">
        <v>88421400</v>
      </c>
      <c r="D52" s="33">
        <v>29621793.829999998</v>
      </c>
      <c r="J52" s="25">
        <v>119526.55</v>
      </c>
      <c r="K52" s="25">
        <v>53902.720000000001</v>
      </c>
      <c r="L52" s="49">
        <v>99821.8</v>
      </c>
      <c r="M52" s="49">
        <v>19830.150000000001</v>
      </c>
      <c r="N52" s="13">
        <f t="shared" si="7"/>
        <v>-79991.649999999994</v>
      </c>
      <c r="O52" s="14">
        <f t="shared" si="8"/>
        <v>19.865550410832103</v>
      </c>
      <c r="P52" s="38">
        <f>M52-K52</f>
        <v>-34072.57</v>
      </c>
    </row>
    <row r="53" spans="1:16" ht="104.25" customHeight="1" x14ac:dyDescent="0.25">
      <c r="A53" s="11">
        <v>18</v>
      </c>
      <c r="B53" s="12" t="s">
        <v>40</v>
      </c>
      <c r="C53" s="33">
        <v>50816900</v>
      </c>
      <c r="D53" s="33">
        <v>25190448.649999999</v>
      </c>
      <c r="J53" s="25">
        <v>68898.100000000006</v>
      </c>
      <c r="K53" s="25">
        <v>37017.54</v>
      </c>
      <c r="L53" s="49">
        <v>70374.84</v>
      </c>
      <c r="M53" s="49">
        <v>34576.81</v>
      </c>
      <c r="N53" s="13">
        <f t="shared" si="7"/>
        <v>-35798.03</v>
      </c>
      <c r="O53" s="14">
        <f t="shared" si="8"/>
        <v>49.132346162350068</v>
      </c>
      <c r="P53" s="38">
        <f>M53-K53</f>
        <v>-2440.7300000000032</v>
      </c>
    </row>
    <row r="54" spans="1:16" ht="15" x14ac:dyDescent="0.25">
      <c r="A54" s="11" t="s">
        <v>3</v>
      </c>
      <c r="B54" s="12" t="s">
        <v>0</v>
      </c>
      <c r="C54" s="33">
        <v>50800000</v>
      </c>
      <c r="D54" s="33">
        <v>25184067.649999999</v>
      </c>
      <c r="J54" s="25">
        <v>68898.100000000006</v>
      </c>
      <c r="K54" s="25">
        <v>37017.54</v>
      </c>
      <c r="L54" s="49">
        <v>70374.84</v>
      </c>
      <c r="M54" s="49">
        <v>34576.81</v>
      </c>
      <c r="N54" s="13">
        <f t="shared" si="7"/>
        <v>-35798.03</v>
      </c>
      <c r="O54" s="14">
        <f t="shared" si="8"/>
        <v>49.132346162350068</v>
      </c>
      <c r="P54" s="38">
        <f>M54-K54</f>
        <v>-2440.7300000000032</v>
      </c>
    </row>
    <row r="55" spans="1:16" ht="45" x14ac:dyDescent="0.25">
      <c r="A55" s="11">
        <v>19</v>
      </c>
      <c r="B55" s="12" t="s">
        <v>10</v>
      </c>
      <c r="C55" s="33">
        <v>16110400</v>
      </c>
      <c r="D55" s="33">
        <v>8072767.5599999996</v>
      </c>
      <c r="J55" s="25">
        <v>14651.9</v>
      </c>
      <c r="K55" s="25">
        <v>7957.55</v>
      </c>
      <c r="L55" s="25">
        <v>0</v>
      </c>
      <c r="M55" s="25">
        <v>0</v>
      </c>
      <c r="N55" s="13">
        <f t="shared" si="7"/>
        <v>0</v>
      </c>
      <c r="O55" s="14">
        <v>0</v>
      </c>
      <c r="P55" s="38">
        <f>M55-K55</f>
        <v>-7957.55</v>
      </c>
    </row>
    <row r="56" spans="1:16" ht="15" x14ac:dyDescent="0.25">
      <c r="A56" s="11" t="s">
        <v>3</v>
      </c>
      <c r="B56" s="12" t="s">
        <v>0</v>
      </c>
      <c r="C56" s="33">
        <v>16110400</v>
      </c>
      <c r="D56" s="33">
        <v>8072767.5599999996</v>
      </c>
      <c r="J56" s="25">
        <v>14651.9</v>
      </c>
      <c r="K56" s="25">
        <v>7957.55</v>
      </c>
      <c r="L56" s="25">
        <v>0</v>
      </c>
      <c r="M56" s="25">
        <v>0</v>
      </c>
      <c r="N56" s="13">
        <f t="shared" si="7"/>
        <v>0</v>
      </c>
      <c r="O56" s="14">
        <v>0</v>
      </c>
      <c r="P56" s="38">
        <f>M56-K56</f>
        <v>-7957.55</v>
      </c>
    </row>
    <row r="57" spans="1:16" ht="45" x14ac:dyDescent="0.25">
      <c r="A57" s="11">
        <v>20</v>
      </c>
      <c r="B57" s="12" t="s">
        <v>9</v>
      </c>
      <c r="C57" s="33">
        <v>1690000</v>
      </c>
      <c r="D57" s="33">
        <v>568426.74</v>
      </c>
      <c r="J57" s="25">
        <v>1211</v>
      </c>
      <c r="K57" s="25">
        <v>469.04</v>
      </c>
      <c r="L57" s="49">
        <v>427824.57</v>
      </c>
      <c r="M57" s="49">
        <v>158178</v>
      </c>
      <c r="N57" s="13">
        <f t="shared" si="7"/>
        <v>-269646.57</v>
      </c>
      <c r="O57" s="14">
        <f>M57/L57*100</f>
        <v>36.97263109503038</v>
      </c>
      <c r="P57" s="38">
        <f>M57-K57</f>
        <v>157708.96</v>
      </c>
    </row>
    <row r="58" spans="1:16" ht="15" x14ac:dyDescent="0.25">
      <c r="A58" s="11" t="s">
        <v>3</v>
      </c>
      <c r="B58" s="12" t="s">
        <v>0</v>
      </c>
      <c r="C58" s="33">
        <v>1690000</v>
      </c>
      <c r="D58" s="33">
        <v>568426.74</v>
      </c>
      <c r="J58" s="25">
        <v>1211</v>
      </c>
      <c r="K58" s="25">
        <v>469.04</v>
      </c>
      <c r="L58" s="49">
        <v>25146.27</v>
      </c>
      <c r="M58" s="49">
        <v>3495.25</v>
      </c>
      <c r="N58" s="13">
        <f t="shared" si="7"/>
        <v>-21651.02</v>
      </c>
      <c r="O58" s="14">
        <f>M58/L58*100</f>
        <v>13.899675776964138</v>
      </c>
      <c r="P58" s="38">
        <f>M58-K58</f>
        <v>3026.21</v>
      </c>
    </row>
    <row r="59" spans="1:16" s="46" customFormat="1" ht="15" x14ac:dyDescent="0.25">
      <c r="A59" s="11"/>
      <c r="B59" s="12"/>
      <c r="C59" s="33"/>
      <c r="D59" s="33"/>
      <c r="E59" s="23"/>
      <c r="F59" s="23"/>
      <c r="J59" s="25"/>
      <c r="K59" s="25"/>
      <c r="L59" s="49">
        <v>402678.3</v>
      </c>
      <c r="M59" s="49">
        <v>154682.75</v>
      </c>
      <c r="N59" s="13"/>
      <c r="O59" s="14"/>
      <c r="P59" s="38"/>
    </row>
    <row r="60" spans="1:16" ht="60" x14ac:dyDescent="0.25">
      <c r="A60" s="11">
        <v>21</v>
      </c>
      <c r="B60" s="12" t="s">
        <v>8</v>
      </c>
      <c r="C60" s="33">
        <v>23427600</v>
      </c>
      <c r="D60" s="33">
        <v>9805867.8499999996</v>
      </c>
      <c r="J60" s="25">
        <v>29696.400000000001</v>
      </c>
      <c r="K60" s="25">
        <v>16905.240000000002</v>
      </c>
      <c r="L60" s="49">
        <v>46059.360000000001</v>
      </c>
      <c r="M60" s="49">
        <v>13322.01</v>
      </c>
      <c r="N60" s="13">
        <f>M59-L59</f>
        <v>-247995.55</v>
      </c>
      <c r="O60" s="14">
        <f>M59/L59*100</f>
        <v>38.413480438354888</v>
      </c>
      <c r="P60" s="38">
        <f>M59-K60</f>
        <v>137777.51</v>
      </c>
    </row>
    <row r="61" spans="1:16" ht="15" x14ac:dyDescent="0.25">
      <c r="A61" s="11" t="s">
        <v>3</v>
      </c>
      <c r="B61" s="12" t="s">
        <v>0</v>
      </c>
      <c r="C61" s="33">
        <v>23423000</v>
      </c>
      <c r="D61" s="33">
        <v>9803934.8499999996</v>
      </c>
      <c r="J61" s="25">
        <v>29696.400000000001</v>
      </c>
      <c r="K61" s="25">
        <v>16905.240000000002</v>
      </c>
      <c r="L61" s="49">
        <v>46059.360000000001</v>
      </c>
      <c r="M61" s="49">
        <v>13322.01</v>
      </c>
      <c r="N61" s="13">
        <f t="shared" si="7"/>
        <v>-32737.35</v>
      </c>
      <c r="O61" s="14">
        <f>M61/L61*100</f>
        <v>28.9235673270319</v>
      </c>
      <c r="P61" s="38">
        <f>M61-K61</f>
        <v>-3583.2300000000014</v>
      </c>
    </row>
    <row r="62" spans="1:16" ht="60" x14ac:dyDescent="0.25">
      <c r="A62" s="11">
        <v>22</v>
      </c>
      <c r="B62" s="12" t="s">
        <v>7</v>
      </c>
      <c r="C62" s="33">
        <v>242054841</v>
      </c>
      <c r="D62" s="33">
        <v>84449052.069999993</v>
      </c>
      <c r="J62" s="25">
        <v>193080.01</v>
      </c>
      <c r="K62" s="25">
        <v>66550.86</v>
      </c>
      <c r="L62" s="49">
        <v>404971.51</v>
      </c>
      <c r="M62" s="49">
        <v>201439.55</v>
      </c>
      <c r="N62" s="13">
        <f t="shared" si="7"/>
        <v>-203531.96000000002</v>
      </c>
      <c r="O62" s="14">
        <f t="shared" ref="O62:O83" si="9">M62/L62*100</f>
        <v>49.741659604647246</v>
      </c>
      <c r="P62" s="38">
        <f>M62-K62</f>
        <v>134888.69</v>
      </c>
    </row>
    <row r="63" spans="1:16" ht="15" x14ac:dyDescent="0.25">
      <c r="A63" s="11" t="s">
        <v>3</v>
      </c>
      <c r="B63" s="12" t="s">
        <v>0</v>
      </c>
      <c r="C63" s="33">
        <v>234367291</v>
      </c>
      <c r="D63" s="33">
        <v>82813249.170000002</v>
      </c>
      <c r="J63" s="25">
        <v>142920.41</v>
      </c>
      <c r="K63" s="25">
        <v>64653.42</v>
      </c>
      <c r="L63" s="49">
        <v>396952.21</v>
      </c>
      <c r="M63" s="49">
        <v>199322.05</v>
      </c>
      <c r="N63" s="13">
        <f t="shared" si="7"/>
        <v>-197630.16000000003</v>
      </c>
      <c r="O63" s="14">
        <f t="shared" si="9"/>
        <v>50.213110036596085</v>
      </c>
      <c r="P63" s="38">
        <f>M63-K63</f>
        <v>134668.63</v>
      </c>
    </row>
    <row r="64" spans="1:16" ht="15" x14ac:dyDescent="0.25">
      <c r="A64" s="11" t="s">
        <v>3</v>
      </c>
      <c r="B64" s="12" t="s">
        <v>1</v>
      </c>
      <c r="C64" s="33">
        <v>7687550</v>
      </c>
      <c r="D64" s="33">
        <v>1635802.9</v>
      </c>
      <c r="J64" s="25">
        <v>50159.6</v>
      </c>
      <c r="K64" s="25">
        <v>1897.44</v>
      </c>
      <c r="L64" s="49">
        <v>8019.3</v>
      </c>
      <c r="M64" s="49">
        <v>2117.5</v>
      </c>
      <c r="N64" s="13">
        <f t="shared" si="7"/>
        <v>-5901.8</v>
      </c>
      <c r="O64" s="14">
        <f t="shared" si="9"/>
        <v>26.405047822129113</v>
      </c>
      <c r="P64" s="38">
        <f>M64-K64</f>
        <v>220.05999999999995</v>
      </c>
    </row>
    <row r="65" spans="1:16" ht="45" x14ac:dyDescent="0.25">
      <c r="A65" s="11">
        <v>23</v>
      </c>
      <c r="B65" s="12" t="s">
        <v>6</v>
      </c>
      <c r="C65" s="33">
        <v>333532275</v>
      </c>
      <c r="D65" s="33">
        <v>150026571.99000001</v>
      </c>
      <c r="J65" s="25">
        <v>218526.85</v>
      </c>
      <c r="K65" s="25">
        <v>53385.94</v>
      </c>
      <c r="L65" s="49">
        <v>464505.18</v>
      </c>
      <c r="M65" s="49">
        <v>229252.83</v>
      </c>
      <c r="N65" s="13">
        <f t="shared" si="7"/>
        <v>-235252.35</v>
      </c>
      <c r="O65" s="14">
        <f t="shared" si="9"/>
        <v>49.354203111362501</v>
      </c>
      <c r="P65" s="38">
        <f>M65-K65</f>
        <v>175866.88999999998</v>
      </c>
    </row>
    <row r="66" spans="1:16" ht="15" x14ac:dyDescent="0.25">
      <c r="A66" s="11" t="s">
        <v>3</v>
      </c>
      <c r="B66" s="12" t="s">
        <v>0</v>
      </c>
      <c r="C66" s="33">
        <v>326927875</v>
      </c>
      <c r="D66" s="33">
        <v>148150455.93000001</v>
      </c>
      <c r="J66" s="25">
        <v>133207.79</v>
      </c>
      <c r="K66" s="25">
        <v>51583.65</v>
      </c>
      <c r="L66" s="49">
        <v>458546.98</v>
      </c>
      <c r="M66" s="49">
        <v>226971.64</v>
      </c>
      <c r="N66" s="13">
        <f t="shared" si="7"/>
        <v>-231575.33999999997</v>
      </c>
      <c r="O66" s="14">
        <f t="shared" si="9"/>
        <v>49.498012177509061</v>
      </c>
      <c r="P66" s="38">
        <f>M66-K66</f>
        <v>175387.99000000002</v>
      </c>
    </row>
    <row r="67" spans="1:16" ht="15" x14ac:dyDescent="0.25">
      <c r="A67" s="11" t="s">
        <v>3</v>
      </c>
      <c r="B67" s="12" t="s">
        <v>1</v>
      </c>
      <c r="C67" s="33">
        <v>6604400</v>
      </c>
      <c r="D67" s="33">
        <v>1876116.06</v>
      </c>
      <c r="J67" s="25">
        <v>85319.06</v>
      </c>
      <c r="K67" s="25">
        <v>1802.29</v>
      </c>
      <c r="L67" s="49">
        <v>5958.2</v>
      </c>
      <c r="M67" s="49">
        <v>2281.19</v>
      </c>
      <c r="N67" s="13">
        <f t="shared" si="7"/>
        <v>-3677.0099999999998</v>
      </c>
      <c r="O67" s="14">
        <f t="shared" si="9"/>
        <v>38.286563055956499</v>
      </c>
      <c r="P67" s="38">
        <f>M67-K67</f>
        <v>478.90000000000009</v>
      </c>
    </row>
    <row r="68" spans="1:16" ht="60" x14ac:dyDescent="0.25">
      <c r="A68" s="11">
        <v>24</v>
      </c>
      <c r="B68" s="12" t="s">
        <v>5</v>
      </c>
      <c r="C68" s="33">
        <v>137640910.53999999</v>
      </c>
      <c r="D68" s="33">
        <v>28834203.600000001</v>
      </c>
      <c r="J68" s="25">
        <v>623034.53</v>
      </c>
      <c r="K68" s="25">
        <v>240462.8</v>
      </c>
      <c r="L68" s="49">
        <v>153549.76999999999</v>
      </c>
      <c r="M68" s="49">
        <v>30083.77</v>
      </c>
      <c r="N68" s="13">
        <f t="shared" si="7"/>
        <v>-123465.99999999999</v>
      </c>
      <c r="O68" s="14">
        <f t="shared" si="9"/>
        <v>19.592194765254291</v>
      </c>
      <c r="P68" s="38">
        <f>M68-K68</f>
        <v>-210379.03</v>
      </c>
    </row>
    <row r="69" spans="1:16" ht="15" x14ac:dyDescent="0.25">
      <c r="A69" s="11" t="s">
        <v>3</v>
      </c>
      <c r="B69" s="12" t="s">
        <v>0</v>
      </c>
      <c r="C69" s="33">
        <v>17499965.100000001</v>
      </c>
      <c r="D69" s="33">
        <v>6447471.5999999996</v>
      </c>
      <c r="J69" s="25">
        <v>49181.27</v>
      </c>
      <c r="K69" s="25">
        <v>30779.33</v>
      </c>
      <c r="L69" s="49">
        <v>68643.899999999994</v>
      </c>
      <c r="M69" s="49">
        <v>13494.82</v>
      </c>
      <c r="N69" s="13">
        <f t="shared" si="7"/>
        <v>-55149.079999999994</v>
      </c>
      <c r="O69" s="14">
        <f t="shared" si="9"/>
        <v>19.659168549572506</v>
      </c>
      <c r="P69" s="38">
        <f>M69-K69</f>
        <v>-17284.510000000002</v>
      </c>
    </row>
    <row r="70" spans="1:16" ht="15" x14ac:dyDescent="0.25">
      <c r="A70" s="11" t="s">
        <v>3</v>
      </c>
      <c r="B70" s="12" t="s">
        <v>1</v>
      </c>
      <c r="C70" s="33">
        <v>120140945.44</v>
      </c>
      <c r="D70" s="33">
        <v>22386732</v>
      </c>
      <c r="J70" s="25">
        <v>573853.26</v>
      </c>
      <c r="K70" s="25">
        <v>209683.47</v>
      </c>
      <c r="L70" s="49">
        <v>84905.87</v>
      </c>
      <c r="M70" s="49">
        <v>16588.95</v>
      </c>
      <c r="N70" s="13">
        <f t="shared" ref="N70:N81" si="10">M70-L70</f>
        <v>-68316.92</v>
      </c>
      <c r="O70" s="14">
        <f t="shared" si="9"/>
        <v>19.538048429395989</v>
      </c>
      <c r="P70" s="38">
        <f>M70-K70</f>
        <v>-193094.52</v>
      </c>
    </row>
    <row r="71" spans="1:16" ht="60" x14ac:dyDescent="0.25">
      <c r="A71" s="11">
        <v>25</v>
      </c>
      <c r="B71" s="12" t="s">
        <v>41</v>
      </c>
      <c r="C71" s="33">
        <v>580525016</v>
      </c>
      <c r="D71" s="33">
        <v>17554752.710000001</v>
      </c>
      <c r="J71" s="25">
        <v>1992869.5</v>
      </c>
      <c r="K71" s="25">
        <v>56072.22</v>
      </c>
      <c r="L71" s="49">
        <v>868631.2</v>
      </c>
      <c r="M71" s="49">
        <v>103365.43</v>
      </c>
      <c r="N71" s="13">
        <f t="shared" si="10"/>
        <v>-765265.77</v>
      </c>
      <c r="O71" s="14">
        <f t="shared" si="9"/>
        <v>11.899806269910636</v>
      </c>
      <c r="P71" s="38">
        <f t="shared" ref="P71:P83" si="11">M71-K71</f>
        <v>47293.209999999992</v>
      </c>
    </row>
    <row r="72" spans="1:16" ht="15" x14ac:dyDescent="0.25">
      <c r="A72" s="11" t="s">
        <v>3</v>
      </c>
      <c r="B72" s="12" t="s">
        <v>0</v>
      </c>
      <c r="C72" s="33">
        <v>80524316</v>
      </c>
      <c r="D72" s="33">
        <v>17554752.710000001</v>
      </c>
      <c r="J72" s="25">
        <v>159178.46</v>
      </c>
      <c r="K72" s="25">
        <v>56072.22</v>
      </c>
      <c r="L72" s="49">
        <v>209614</v>
      </c>
      <c r="M72" s="49">
        <v>14163.58</v>
      </c>
      <c r="N72" s="13">
        <f t="shared" si="10"/>
        <v>-195450.42</v>
      </c>
      <c r="O72" s="14">
        <f t="shared" si="9"/>
        <v>6.7569818809812316</v>
      </c>
      <c r="P72" s="38">
        <f t="shared" si="11"/>
        <v>-41908.639999999999</v>
      </c>
    </row>
    <row r="73" spans="1:16" ht="15" x14ac:dyDescent="0.25">
      <c r="A73" s="11" t="s">
        <v>3</v>
      </c>
      <c r="B73" s="12" t="s">
        <v>1</v>
      </c>
      <c r="C73" s="33">
        <v>500000700</v>
      </c>
      <c r="D73" s="33">
        <v>0</v>
      </c>
      <c r="J73" s="25">
        <v>1833691.04</v>
      </c>
      <c r="K73" s="25">
        <v>0</v>
      </c>
      <c r="L73" s="49">
        <v>659017.19999999995</v>
      </c>
      <c r="M73" s="49">
        <v>89201.85</v>
      </c>
      <c r="N73" s="13">
        <f t="shared" si="10"/>
        <v>-569815.35</v>
      </c>
      <c r="O73" s="14">
        <f t="shared" si="9"/>
        <v>13.535587538534658</v>
      </c>
      <c r="P73" s="38">
        <f t="shared" si="11"/>
        <v>89201.85</v>
      </c>
    </row>
    <row r="74" spans="1:16" s="47" customFormat="1" ht="63.75" customHeight="1" x14ac:dyDescent="0.25">
      <c r="A74" s="11">
        <v>26</v>
      </c>
      <c r="B74" s="12" t="s">
        <v>42</v>
      </c>
      <c r="C74" s="33">
        <v>8846000</v>
      </c>
      <c r="D74" s="33">
        <v>5456400.5300000003</v>
      </c>
      <c r="E74" s="23"/>
      <c r="F74" s="23"/>
      <c r="J74" s="25">
        <v>0</v>
      </c>
      <c r="K74" s="25">
        <v>0</v>
      </c>
      <c r="L74" s="49">
        <v>1564</v>
      </c>
      <c r="M74" s="49">
        <v>135.29</v>
      </c>
      <c r="N74" s="13">
        <f t="shared" ref="N74:N75" si="12">M74-L74</f>
        <v>-1428.71</v>
      </c>
      <c r="O74" s="14">
        <f t="shared" ref="O74:O75" si="13">M74/L74*100</f>
        <v>8.6502557544757028</v>
      </c>
      <c r="P74" s="38">
        <f>M74-K74</f>
        <v>135.29</v>
      </c>
    </row>
    <row r="75" spans="1:16" s="47" customFormat="1" ht="15" x14ac:dyDescent="0.25">
      <c r="A75" s="11" t="s">
        <v>3</v>
      </c>
      <c r="B75" s="12" t="s">
        <v>0</v>
      </c>
      <c r="C75" s="34">
        <v>8846000</v>
      </c>
      <c r="D75" s="34">
        <v>5456400.5300000003</v>
      </c>
      <c r="E75" s="23"/>
      <c r="F75" s="23"/>
      <c r="J75" s="27">
        <v>0</v>
      </c>
      <c r="K75" s="27">
        <v>0</v>
      </c>
      <c r="L75" s="49">
        <v>1564</v>
      </c>
      <c r="M75" s="49">
        <v>135.29</v>
      </c>
      <c r="N75" s="13">
        <f t="shared" si="12"/>
        <v>-1428.71</v>
      </c>
      <c r="O75" s="14">
        <f t="shared" si="13"/>
        <v>8.6502557544757028</v>
      </c>
      <c r="P75" s="38">
        <f>M75-K75</f>
        <v>135.29</v>
      </c>
    </row>
    <row r="76" spans="1:16" ht="63.75" customHeight="1" x14ac:dyDescent="0.25">
      <c r="A76" s="11">
        <v>27</v>
      </c>
      <c r="B76" s="12" t="s">
        <v>4</v>
      </c>
      <c r="C76" s="33">
        <v>8846000</v>
      </c>
      <c r="D76" s="33">
        <v>5456400.5300000003</v>
      </c>
      <c r="J76" s="25">
        <v>15967.49</v>
      </c>
      <c r="K76" s="25">
        <v>5866.22</v>
      </c>
      <c r="L76" s="49">
        <v>59361.39</v>
      </c>
      <c r="M76" s="49">
        <v>28302.99</v>
      </c>
      <c r="N76" s="13">
        <f t="shared" si="10"/>
        <v>-31058.399999999998</v>
      </c>
      <c r="O76" s="14">
        <f t="shared" si="9"/>
        <v>47.67912274291421</v>
      </c>
      <c r="P76" s="38">
        <f t="shared" si="11"/>
        <v>22436.77</v>
      </c>
    </row>
    <row r="77" spans="1:16" ht="15" x14ac:dyDescent="0.25">
      <c r="A77" s="11" t="s">
        <v>3</v>
      </c>
      <c r="B77" s="12" t="s">
        <v>0</v>
      </c>
      <c r="C77" s="34">
        <v>8846000</v>
      </c>
      <c r="D77" s="34">
        <v>5456400.5300000003</v>
      </c>
      <c r="J77" s="27">
        <v>15967.49</v>
      </c>
      <c r="K77" s="27">
        <v>5866.22</v>
      </c>
      <c r="L77" s="49">
        <v>35456.39</v>
      </c>
      <c r="M77" s="49">
        <v>18658.75</v>
      </c>
      <c r="N77" s="13">
        <f t="shared" si="10"/>
        <v>-16797.64</v>
      </c>
      <c r="O77" s="14">
        <f t="shared" si="9"/>
        <v>52.62450576609745</v>
      </c>
      <c r="P77" s="38">
        <f t="shared" si="11"/>
        <v>12792.529999999999</v>
      </c>
    </row>
    <row r="78" spans="1:16" ht="15" x14ac:dyDescent="0.25">
      <c r="A78" s="11"/>
      <c r="B78" s="12" t="s">
        <v>1</v>
      </c>
      <c r="C78" s="34"/>
      <c r="D78" s="34"/>
      <c r="J78" s="27">
        <v>0</v>
      </c>
      <c r="K78" s="27">
        <v>0</v>
      </c>
      <c r="L78" s="49">
        <v>23905</v>
      </c>
      <c r="M78" s="49">
        <v>9644.24</v>
      </c>
      <c r="N78" s="13">
        <f t="shared" si="10"/>
        <v>-14260.76</v>
      </c>
      <c r="O78" s="14">
        <v>0</v>
      </c>
      <c r="P78" s="38">
        <f t="shared" si="11"/>
        <v>9644.24</v>
      </c>
    </row>
    <row r="79" spans="1:16" s="48" customFormat="1" ht="51.75" customHeight="1" x14ac:dyDescent="0.25">
      <c r="A79" s="11">
        <v>28</v>
      </c>
      <c r="B79" s="12" t="s">
        <v>43</v>
      </c>
      <c r="C79" s="33">
        <v>8846000</v>
      </c>
      <c r="D79" s="33">
        <v>5456400.5300000003</v>
      </c>
      <c r="E79" s="23"/>
      <c r="F79" s="23"/>
      <c r="J79" s="25">
        <v>0</v>
      </c>
      <c r="K79" s="28">
        <v>0</v>
      </c>
      <c r="L79" s="52">
        <v>1341.89</v>
      </c>
      <c r="M79" s="52">
        <v>434.35</v>
      </c>
      <c r="N79" s="13">
        <f t="shared" ref="N79:N80" si="14">M79-L79</f>
        <v>-907.54000000000008</v>
      </c>
      <c r="O79" s="14">
        <f t="shared" ref="O79:O80" si="15">M79/L79*100</f>
        <v>32.36852499087108</v>
      </c>
      <c r="P79" s="38">
        <f t="shared" ref="P79:P80" si="16">M79-K79</f>
        <v>434.35</v>
      </c>
    </row>
    <row r="80" spans="1:16" s="48" customFormat="1" ht="15" x14ac:dyDescent="0.25">
      <c r="A80" s="11" t="s">
        <v>3</v>
      </c>
      <c r="B80" s="12" t="s">
        <v>0</v>
      </c>
      <c r="C80" s="34">
        <v>8846000</v>
      </c>
      <c r="D80" s="34">
        <v>5456400.5300000003</v>
      </c>
      <c r="E80" s="23"/>
      <c r="F80" s="23"/>
      <c r="J80" s="27">
        <v>0</v>
      </c>
      <c r="K80" s="28">
        <v>0</v>
      </c>
      <c r="L80" s="52">
        <v>1341.89</v>
      </c>
      <c r="M80" s="52">
        <v>434.35</v>
      </c>
      <c r="N80" s="13">
        <f t="shared" si="14"/>
        <v>-907.54000000000008</v>
      </c>
      <c r="O80" s="14">
        <f t="shared" si="15"/>
        <v>32.36852499087108</v>
      </c>
      <c r="P80" s="38">
        <f t="shared" si="16"/>
        <v>434.35</v>
      </c>
    </row>
    <row r="81" spans="1:16" ht="30" x14ac:dyDescent="0.25">
      <c r="A81" s="15"/>
      <c r="B81" s="12" t="s">
        <v>2</v>
      </c>
      <c r="C81" s="35">
        <f>C76+C71+C68+C65+C62+C60+C57+C55+C53+C50+C48+C46+C44+C41+C38+C35+C32+C29+C26+C24+C22+C19+C13+C10+C7</f>
        <v>15603317883.550001</v>
      </c>
      <c r="D81" s="35">
        <f>D76+D71+D68+D65+D62+D60+D57+D55+D53+D50+D48+D46+D44+D41+D38+D35+D32+D29+D26+D24+D22+D19+D13+D10+D7</f>
        <v>6311081017.4499998</v>
      </c>
      <c r="J81" s="36">
        <f>J76+J71+J68+J65+J62+J60+J57+J55+J53+J50+J48+J46+J44+J41+J38+J35+J32+J29+J26+J24+J22+J19+J13+J10+J7</f>
        <v>20673570.52</v>
      </c>
      <c r="K81" s="36">
        <f>K76+K71+K68+K65+K62+K60+K57+K55+K53+K50+K48+K46+K44+K41+K38+K35+K32+K29+K26+K24+K22+K19+K13+K10+K7</f>
        <v>7719273.75</v>
      </c>
      <c r="L81" s="36">
        <f>L76+L71+L68+L65+L62+L60+L57+L55+L53+L50+L48+L46+L44+L41+L38+L35+L32+L29+L26+L24+L22+L19+L16+L10+L7+L79+L74</f>
        <v>23390778.079999998</v>
      </c>
      <c r="M81" s="36">
        <f>M76+M71+M68+M65+M62+M60+M57+M55+M53+M50+M48+M46+M44+M41+M38+M35+M32+M29+M26+M24+M22+M19+M16+M10+M7+M79+M74</f>
        <v>10203842.359999998</v>
      </c>
      <c r="N81" s="37">
        <f t="shared" si="10"/>
        <v>-13186935.720000001</v>
      </c>
      <c r="O81" s="14">
        <f t="shared" si="9"/>
        <v>43.623355858882988</v>
      </c>
      <c r="P81" s="38">
        <f t="shared" si="11"/>
        <v>2484568.6099999975</v>
      </c>
    </row>
    <row r="82" spans="1:16" ht="15" x14ac:dyDescent="0.25">
      <c r="A82" s="15"/>
      <c r="B82" s="12" t="s">
        <v>0</v>
      </c>
      <c r="C82" s="35">
        <f>C77+C72+C69+C66+C63+C61+C58+C56+C54+C51+C49+C47+C45+C42+C39+C36+C33+C30+C27+C25+C23+C20+C14+C11+C8</f>
        <v>6371153288.1100006</v>
      </c>
      <c r="D82" s="35">
        <f>D77+D72+D69+D66+D63+D61+D58+D56+D54+D51+D49+D47+D45+D42+D39+D36+D33+D30+D27+D25+D23+D20+D14+D11+D8</f>
        <v>3148399284.9899998</v>
      </c>
      <c r="J82" s="30">
        <f>J77+J72+J69+J66+J63+J61+J58+J56+J54+J51+J49+J47+J45+J42+J39+J36+J33+J30+J27+J25+J23+J20+J14+J11+J8</f>
        <v>6642923.6299999999</v>
      </c>
      <c r="K82" s="30">
        <f>K77+K72+K69+K66+K63+K61+K58+K56+K54+K51+K49+K47+K45+K42+K39+K36+K33+K30+K27+K25+K23+K20+K14+K11+K8</f>
        <v>3142702.4099999997</v>
      </c>
      <c r="L82" s="30">
        <f>L77+L72+L69+L66+L63+L61+L58+L56+L54+L51+L49+L47+L45+L42+L39+L36+L33+L30+L27+L25+L23+L20+L17+L11+L8+L75+L80</f>
        <v>8207866.9900000002</v>
      </c>
      <c r="M82" s="30">
        <f>M77+M72+M69+M66+M63+M61+M58+M56+M54+M51+M49+M47+M45+M42+M39+M36+M33+M30+M27+M25+M23+M20+M17+M11+M8+M75+M80</f>
        <v>3991972.94</v>
      </c>
      <c r="N82" s="17">
        <v>-7844681.0199999996</v>
      </c>
      <c r="O82" s="16">
        <f t="shared" si="9"/>
        <v>48.635936046034779</v>
      </c>
      <c r="P82" s="38">
        <f t="shared" si="11"/>
        <v>849270.53000000026</v>
      </c>
    </row>
    <row r="83" spans="1:16" ht="15" x14ac:dyDescent="0.25">
      <c r="A83" s="15"/>
      <c r="B83" s="12" t="s">
        <v>1</v>
      </c>
      <c r="C83" s="35" t="e">
        <f>C73+C70+C67+C64+#REF!+#REF!+C52+#REF!+C43+C40+C34+C31+C28++#REF!+C21+C15+C12+C9</f>
        <v>#REF!</v>
      </c>
      <c r="D83" s="35" t="e">
        <f>D73+D70+D67+D64+#REF!+#REF!+D52+#REF!+D43+D40+D34+D31+D28++#REF!+D21+D15+D12+D9</f>
        <v>#REF!</v>
      </c>
      <c r="J83" s="30">
        <f>J73+J70+J67+J64+J52+J43+J40+J34+J31+J28+J21+J15+J12+J9+J78</f>
        <v>14030646.890000001</v>
      </c>
      <c r="K83" s="30">
        <f>K73+K70+K67+K64+K52+K43+K40+K34+K31+K28+K21+K15+K12+K9+K78</f>
        <v>4576571.34</v>
      </c>
      <c r="L83" s="30">
        <f>L73+L70+L67+L64+L52+L43+L40+L34+L31+L28+L21+L18+L12+L9+L78+L59+L37</f>
        <v>15182911.090000002</v>
      </c>
      <c r="M83" s="30">
        <f>M73+M70+M67+M64+M52+M43+M40+M34+M31+M28+M21+M18+M12+M9+M78+M59+M37</f>
        <v>6211869.4199999999</v>
      </c>
      <c r="N83" s="17">
        <v>-4647080.7</v>
      </c>
      <c r="O83" s="16">
        <f t="shared" si="9"/>
        <v>40.913559877798107</v>
      </c>
      <c r="P83" s="38">
        <f t="shared" si="11"/>
        <v>1635298.08</v>
      </c>
    </row>
    <row r="84" spans="1:16" x14ac:dyDescent="0.2">
      <c r="A84" s="2"/>
      <c r="B84" s="2"/>
      <c r="C84" s="22"/>
      <c r="D84" s="1"/>
    </row>
    <row r="87" spans="1:16" x14ac:dyDescent="0.2">
      <c r="E87" s="24"/>
    </row>
  </sheetData>
  <mergeCells count="7">
    <mergeCell ref="P4:P5"/>
    <mergeCell ref="L4:O4"/>
    <mergeCell ref="J4:K4"/>
    <mergeCell ref="A1:O1"/>
    <mergeCell ref="A2:O2"/>
    <mergeCell ref="C4:D4"/>
    <mergeCell ref="E4:H4"/>
  </mergeCells>
  <pageMargins left="0.7" right="0.7" top="0.75" bottom="0.75" header="0.3" footer="0.3"/>
  <pageSetup paperSize="9" orientation="portrait" verticalDpi="0" r:id="rId1"/>
  <ignoredErrors>
    <ignoredError sqref="L82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на 01.07.2023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Гумерова Наиля Закировна</dc:creator>
  <cp:lastModifiedBy>Гумерова Наиля Закировна</cp:lastModifiedBy>
  <cp:lastPrinted>2021-07-22T08:42:52Z</cp:lastPrinted>
  <dcterms:created xsi:type="dcterms:W3CDTF">2021-01-26T10:00:04Z</dcterms:created>
  <dcterms:modified xsi:type="dcterms:W3CDTF">2023-07-21T10:30:12Z</dcterms:modified>
</cp:coreProperties>
</file>