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renikolvi\Documents\Решения Совета об исполнении б-та\Исполнение 2024 г\Публичные слушания\"/>
    </mc:Choice>
  </mc:AlternateContent>
  <bookViews>
    <workbookView xWindow="0" yWindow="0" windowWidth="28800" windowHeight="12435"/>
  </bookViews>
  <sheets>
    <sheet name="СРБ на год (ФКР)_1" sheetId="1" r:id="rId1"/>
  </sheets>
  <definedNames>
    <definedName name="_xlnm.Print_Titles" localSheetId="0">'СРБ на год (ФКР)_1'!$3:$5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K54" i="1"/>
  <c r="I54" i="1"/>
  <c r="L54" i="1"/>
  <c r="J54" i="1"/>
  <c r="H54" i="1"/>
  <c r="K51" i="1"/>
  <c r="I51" i="1"/>
  <c r="L51" i="1"/>
  <c r="J51" i="1"/>
  <c r="H51" i="1"/>
  <c r="K46" i="1"/>
  <c r="I46" i="1"/>
  <c r="L46" i="1"/>
  <c r="J46" i="1"/>
  <c r="H46" i="1"/>
  <c r="K41" i="1"/>
  <c r="I41" i="1"/>
  <c r="L41" i="1"/>
  <c r="J41" i="1"/>
  <c r="H41" i="1"/>
  <c r="K38" i="1"/>
  <c r="I38" i="1"/>
  <c r="L38" i="1"/>
  <c r="J38" i="1"/>
  <c r="H38" i="1"/>
  <c r="K31" i="1"/>
  <c r="I31" i="1"/>
  <c r="L31" i="1"/>
  <c r="J31" i="1"/>
  <c r="H31" i="1"/>
  <c r="K29" i="1"/>
  <c r="I29" i="1"/>
  <c r="L29" i="1"/>
  <c r="J29" i="1"/>
  <c r="H29" i="1"/>
  <c r="K24" i="1"/>
  <c r="I24" i="1"/>
  <c r="L24" i="1"/>
  <c r="J24" i="1"/>
  <c r="H24" i="1"/>
  <c r="K18" i="1"/>
  <c r="I18" i="1"/>
  <c r="L18" i="1"/>
  <c r="J18" i="1"/>
  <c r="H18" i="1"/>
  <c r="L13" i="1"/>
  <c r="J13" i="1"/>
  <c r="H13" i="1"/>
  <c r="K13" i="1"/>
  <c r="I13" i="1"/>
  <c r="J6" i="1"/>
  <c r="J57" i="1" s="1"/>
  <c r="K6" i="1"/>
  <c r="I6" i="1"/>
  <c r="I57" i="1" l="1"/>
  <c r="K57" i="1"/>
  <c r="G54" i="1"/>
  <c r="G51" i="1"/>
  <c r="G46" i="1"/>
  <c r="G41" i="1"/>
  <c r="G38" i="1"/>
  <c r="G31" i="1"/>
  <c r="G29" i="1"/>
  <c r="G24" i="1"/>
  <c r="G18" i="1"/>
  <c r="G13" i="1"/>
  <c r="L6" i="1"/>
  <c r="L57" i="1" s="1"/>
  <c r="H6" i="1"/>
  <c r="H57" i="1" s="1"/>
  <c r="G6" i="1"/>
  <c r="F54" i="1"/>
  <c r="F51" i="1"/>
  <c r="F46" i="1"/>
  <c r="F41" i="1"/>
  <c r="F38" i="1"/>
  <c r="F31" i="1"/>
  <c r="F29" i="1"/>
  <c r="F24" i="1"/>
  <c r="F18" i="1"/>
  <c r="F13" i="1"/>
  <c r="F57" i="1" s="1"/>
  <c r="G57" i="1" l="1"/>
</calcChain>
</file>

<file path=xl/sharedStrings.xml><?xml version="1.0" encoding="utf-8"?>
<sst xmlns="http://schemas.openxmlformats.org/spreadsheetml/2006/main" count="63" uniqueCount="63">
  <si>
    <t>ВСЕГО</t>
  </si>
  <si>
    <t/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</si>
  <si>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</si>
  <si>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</si>
  <si>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</si>
  <si>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</si>
  <si>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</si>
  <si>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</si>
  <si>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Спорт высших достижений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</si>
  <si>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</si>
  <si>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</si>
  <si>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</si>
  <si>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</si>
  <si>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</si>
  <si>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</si>
  <si>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</si>
  <si>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</si>
  <si>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</si>
  <si>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</si>
  <si>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</si>
  <si>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Молодежная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</si>
  <si>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</si>
  <si>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</si>
  <si>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</si>
  <si>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</si>
  <si>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</si>
  <si>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</si>
  <si>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</si>
  <si>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</si>
  <si>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</si>
  <si>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</si>
  <si>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</si>
  <si>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</si>
  <si>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</si>
  <si>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</si>
  <si>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</si>
  <si>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Сельское хозяйство и рыболовство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</si>
  <si>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</si>
  <si>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</si>
  <si>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</si>
  <si>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</si>
  <si>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Органы юстиции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</si>
  <si>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</si>
  <si>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</si>
  <si>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</si>
  <si>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</si>
  <si>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</si>
  <si>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</si>
  <si>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</si>
  <si>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</si>
  <si>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ПР</t>
  </si>
  <si>
    <t>РЗ</t>
  </si>
  <si>
    <t>Код раздела</t>
  </si>
  <si>
    <t>Наименование</t>
  </si>
  <si>
    <t>(тыс. руб.)</t>
  </si>
  <si>
    <t>Массовый спорт</t>
  </si>
  <si>
    <t>Лесное хозяйство</t>
  </si>
  <si>
    <t>Сведения о внесенных в 2024 году изменениях в бюджет города Оренбурга по расходам</t>
  </si>
  <si>
    <t>Принятый бюджет на 2024 год (РОГС от 22.12.2023 № 444)</t>
  </si>
  <si>
    <t>Изменения от 27.06.2024</t>
  </si>
  <si>
    <t>Бюджет с учетом изменений (РОГС от 27.06.2024 № 518)</t>
  </si>
  <si>
    <t>Изменения от 24.12.2024</t>
  </si>
  <si>
    <t>Бюджет с учетом изменений (РОГС от 24.12.2024 № 562)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</si>
</sst>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\-#,##0.00;0.00"/>
    <numFmt numFmtId="165" formatCode="00"/>
    <numFmt numFmtId="166" formatCode="0000"/>
    <numFmt numFmtId="167" formatCode="#,##0.0"/>
  </numFmts>
  <fonts count="10" x14ac:knownFonts="1">
    <font>
      <sz val="10"/>
      <name val="Arial"/>
      <charset val="204"/>
    </font>
    <font>
      <sz val="12"/>
      <name val="Times New Roman"/>
      <charset val="204"/>
    </font>
    <font>
      <sz val="10"/>
      <name val="Times New Roman"/>
      <charset val="204"/>
    </font>
    <font>
      <b/>
      <sz val="8"/>
      <name val="Times New Roman"/>
      <charset val="204"/>
    </font>
    <font>
      <sz val="8"/>
      <name val="Times New Roman"/>
      <charset val="204"/>
    </font>
    <font>
      <sz val="11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Fill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4" fillId="0" borderId="1" xfId="0" applyNumberFormat="1" applyFont="1" applyFill="1" applyBorder="1" applyAlignment="1" applyProtection="1">
      <protection hidden="1"/>
    </xf>
    <xf numFmtId="0" fontId="3" fillId="0" borderId="0" xfId="0" applyNumberFormat="1" applyFont="1" applyFill="1" applyAlignment="1" applyProtection="1">
      <protection hidden="1"/>
    </xf>
    <xf numFmtId="0" fontId="4" fillId="0" borderId="0" xfId="0" applyNumberFormat="1" applyFont="1" applyFill="1" applyBorder="1" applyAlignment="1" applyProtection="1">
      <protection hidden="1"/>
    </xf>
    <xf numFmtId="0" fontId="2" fillId="0" borderId="0" xfId="0" applyNumberFormat="1" applyFont="1" applyFill="1" applyBorder="1" applyAlignment="1" applyProtection="1">
      <protection hidden="1"/>
    </xf>
    <xf numFmtId="0" fontId="3" fillId="0" borderId="2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NumberFormat="1" applyFont="1" applyFill="1" applyBorder="1" applyAlignment="1" applyProtection="1">
      <alignment vertical="top" wrapText="1"/>
      <protection hidden="1"/>
    </xf>
    <xf numFmtId="166" fontId="5" fillId="0" borderId="1" xfId="0" applyNumberFormat="1" applyFont="1" applyFill="1" applyBorder="1" applyAlignment="1" applyProtection="1">
      <alignment horizontal="center" vertical="center"/>
      <protection hidden="1"/>
    </xf>
    <xf numFmtId="165" fontId="1" fillId="2" borderId="1" xfId="0" applyNumberFormat="1" applyFont="1" applyFill="1" applyBorder="1" applyAlignment="1" applyProtection="1">
      <alignment horizontal="center" vertical="center"/>
      <protection hidden="1"/>
    </xf>
    <xf numFmtId="167" fontId="1" fillId="2" borderId="1" xfId="0" applyNumberFormat="1" applyFont="1" applyFill="1" applyBorder="1" applyAlignment="1" applyProtection="1">
      <alignment horizontal="right" vertical="center" wrapText="1"/>
      <protection hidden="1"/>
    </xf>
    <xf numFmtId="167" fontId="3" fillId="0" borderId="1" xfId="0" applyNumberFormat="1" applyFont="1" applyFill="1" applyBorder="1" applyAlignment="1" applyProtection="1">
      <protection hidden="1"/>
    </xf>
    <xf numFmtId="0" fontId="8" fillId="0" borderId="1" xfId="0" applyNumberFormat="1" applyFont="1" applyFill="1" applyBorder="1" applyAlignment="1" applyProtection="1">
      <alignment horizontal="left"/>
      <protection hidden="1"/>
    </xf>
    <xf numFmtId="0" fontId="8" fillId="0" borderId="1" xfId="0" applyNumberFormat="1" applyFont="1" applyFill="1" applyBorder="1" applyAlignment="1" applyProtection="1">
      <protection hidden="1"/>
    </xf>
    <xf numFmtId="164" fontId="8" fillId="0" borderId="1" xfId="0" applyNumberFormat="1" applyFont="1" applyFill="1" applyBorder="1" applyAlignment="1" applyProtection="1">
      <protection hidden="1"/>
    </xf>
    <xf numFmtId="167" fontId="8" fillId="0" borderId="1" xfId="0" applyNumberFormat="1" applyFont="1" applyFill="1" applyBorder="1" applyAlignme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3" fillId="3" borderId="2" xfId="0" applyNumberFormat="1" applyFont="1" applyFill="1" applyBorder="1" applyAlignment="1" applyProtection="1">
      <alignment horizontal="center" vertical="center"/>
      <protection hidden="1"/>
    </xf>
    <xf numFmtId="167" fontId="1" fillId="3" borderId="1" xfId="0" applyNumberFormat="1" applyFont="1" applyFill="1" applyBorder="1" applyAlignment="1" applyProtection="1">
      <alignment horizontal="right" vertical="center" wrapText="1"/>
      <protection hidden="1"/>
    </xf>
    <xf numFmtId="167" fontId="3" fillId="3" borderId="1" xfId="0" applyNumberFormat="1" applyFont="1" applyFill="1" applyBorder="1" applyAlignment="1" applyProtection="1">
      <protection hidden="1"/>
    </xf>
    <xf numFmtId="167" fontId="8" fillId="3" borderId="1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NumberFormat="1" applyFont="1" applyFill="1" applyAlignment="1" applyProtection="1">
      <alignment horizontal="center" vertic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167" fontId="1" fillId="0" borderId="1" xfId="0" applyNumberFormat="1" applyFont="1" applyFill="1" applyBorder="1" applyAlignment="1" applyProtection="1">
      <alignment horizontal="right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showGridLines="0" tabSelected="1" workbookViewId="0">
      <selection activeCell="J31" sqref="J31"/>
    </sheetView>
  </sheetViews>
  <sheetFormatPr defaultColWidth="9.140625" defaultRowHeight="12.75" x14ac:dyDescent="0.2"/>
  <cols>
    <col min="1" max="1" width="1.42578125" customWidth="1"/>
    <col min="2" max="2" width="46.7109375" customWidth="1"/>
    <col min="3" max="3" width="0" hidden="1" customWidth="1"/>
    <col min="4" max="4" width="5.5703125" customWidth="1"/>
    <col min="5" max="5" width="5.140625" customWidth="1"/>
    <col min="6" max="10" width="18.5703125" customWidth="1"/>
    <col min="11" max="12" width="18.5703125" hidden="1" customWidth="1"/>
    <col min="13" max="13" width="0.42578125" customWidth="1"/>
    <col min="14" max="258" width="9.140625" customWidth="1"/>
  </cols>
  <sheetData>
    <row r="1" spans="1:13" ht="27.75" customHeight="1" x14ac:dyDescent="0.2">
      <c r="A1" s="24" t="s">
        <v>57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"/>
    </row>
    <row r="2" spans="1:13" ht="12.75" customHeight="1" x14ac:dyDescent="0.2">
      <c r="A2" s="5"/>
      <c r="B2" s="2"/>
      <c r="C2" s="5"/>
      <c r="D2" s="5"/>
      <c r="E2" s="2"/>
      <c r="F2" s="1"/>
      <c r="G2" s="1"/>
      <c r="H2" s="1"/>
      <c r="I2" s="1"/>
      <c r="J2" s="18" t="s">
        <v>54</v>
      </c>
      <c r="K2" s="1"/>
      <c r="M2" s="1"/>
    </row>
    <row r="3" spans="1:13" ht="19.5" customHeight="1" x14ac:dyDescent="0.2">
      <c r="A3" s="5"/>
      <c r="B3" s="25" t="s">
        <v>53</v>
      </c>
      <c r="C3" s="23" t="s">
        <v>52</v>
      </c>
      <c r="D3" s="23" t="s">
        <v>51</v>
      </c>
      <c r="E3" s="23" t="s">
        <v>50</v>
      </c>
      <c r="F3" s="30" t="s">
        <v>58</v>
      </c>
      <c r="G3" s="26" t="s">
        <v>59</v>
      </c>
      <c r="H3" s="28" t="s">
        <v>60</v>
      </c>
      <c r="I3" s="26" t="s">
        <v>61</v>
      </c>
      <c r="J3" s="28" t="s">
        <v>62</v>
      </c>
      <c r="K3" s="26"/>
      <c r="L3" s="28"/>
      <c r="M3" s="3"/>
    </row>
    <row r="4" spans="1:13" ht="63" customHeight="1" x14ac:dyDescent="0.2">
      <c r="A4" s="5"/>
      <c r="B4" s="25"/>
      <c r="C4" s="23"/>
      <c r="D4" s="23"/>
      <c r="E4" s="23"/>
      <c r="F4" s="23"/>
      <c r="G4" s="27"/>
      <c r="H4" s="29"/>
      <c r="I4" s="27"/>
      <c r="J4" s="29"/>
      <c r="K4" s="27"/>
      <c r="L4" s="29"/>
      <c r="M4" s="3"/>
    </row>
    <row r="5" spans="1:13" ht="12.75" customHeight="1" x14ac:dyDescent="0.2">
      <c r="A5" s="2"/>
      <c r="B5" s="8">
        <v>1</v>
      </c>
      <c r="C5" s="8">
        <v>2</v>
      </c>
      <c r="D5" s="8">
        <v>2</v>
      </c>
      <c r="E5" s="8">
        <v>3</v>
      </c>
      <c r="F5" s="8">
        <v>4</v>
      </c>
      <c r="G5" s="19">
        <v>5</v>
      </c>
      <c r="H5" s="8">
        <v>6</v>
      </c>
      <c r="I5" s="19">
        <v>7</v>
      </c>
      <c r="J5" s="8">
        <v>8</v>
      </c>
      <c r="K5" s="19">
        <v>9</v>
      </c>
      <c r="L5" s="8">
        <v>10</v>
      </c>
      <c r="M5" s="2"/>
    </row>
    <row r="6" spans="1:13" ht="15.75" x14ac:dyDescent="0.2">
      <c r="A6" s="6"/>
      <c r="B6" s="9" t="s">
        <v>49</v>
      </c>
      <c r="C6" s="10">
        <v>100</v>
      </c>
      <c r="D6" s="11">
        <v>1</v>
      </c>
      <c r="E6" s="11">
        <v>0</v>
      </c>
      <c r="F6" s="12">
        <f>SUM(F7:F12)</f>
        <v>1056594.8999999999</v>
      </c>
      <c r="G6" s="20">
        <f>SUM(G7:G12)</f>
        <v>-35360.5</v>
      </c>
      <c r="H6" s="12">
        <f>SUM(H7:H12)</f>
        <v>1021284.4000000001</v>
      </c>
      <c r="I6" s="20">
        <f>SUM(I7:I12)</f>
        <v>28998.100000000002</v>
      </c>
      <c r="J6" s="12">
        <f>SUM(J7:J12)</f>
        <v>1050071.8</v>
      </c>
      <c r="K6" s="20">
        <f>SUM(K7:K12)</f>
        <v>0</v>
      </c>
      <c r="L6" s="12">
        <f>SUM(L7:L12)</f>
        <v>0</v>
      </c>
      <c r="M6" s="7"/>
    </row>
    <row r="7" spans="1:13" ht="47.25" x14ac:dyDescent="0.2">
      <c r="A7" s="6"/>
      <c r="B7" s="9" t="s">
        <v>48</v>
      </c>
      <c r="C7" s="10">
        <v>102</v>
      </c>
      <c r="D7" s="11">
        <v>1</v>
      </c>
      <c r="E7" s="11">
        <v>2</v>
      </c>
      <c r="F7" s="12">
        <v>4328.5</v>
      </c>
      <c r="G7" s="20"/>
      <c r="H7" s="12">
        <v>4328.5</v>
      </c>
      <c r="I7" s="20"/>
      <c r="J7" s="12">
        <v>4328.5</v>
      </c>
      <c r="K7" s="20"/>
      <c r="L7" s="12"/>
      <c r="M7" s="7"/>
    </row>
    <row r="8" spans="1:13" ht="63" x14ac:dyDescent="0.2">
      <c r="A8" s="6"/>
      <c r="B8" s="9" t="s">
        <v>47</v>
      </c>
      <c r="C8" s="10">
        <v>103</v>
      </c>
      <c r="D8" s="11">
        <v>1</v>
      </c>
      <c r="E8" s="11">
        <v>3</v>
      </c>
      <c r="F8" s="12">
        <v>73362.5</v>
      </c>
      <c r="G8" s="20">
        <v>-500</v>
      </c>
      <c r="H8" s="12">
        <v>72862.5</v>
      </c>
      <c r="I8" s="20">
        <v>-1819.5</v>
      </c>
      <c r="J8" s="12">
        <v>71043</v>
      </c>
      <c r="K8" s="20"/>
      <c r="L8" s="12"/>
      <c r="M8" s="7"/>
    </row>
    <row r="9" spans="1:13" ht="78.75" x14ac:dyDescent="0.2">
      <c r="A9" s="6"/>
      <c r="B9" s="9" t="s">
        <v>46</v>
      </c>
      <c r="C9" s="10">
        <v>104</v>
      </c>
      <c r="D9" s="11">
        <v>1</v>
      </c>
      <c r="E9" s="11">
        <v>4</v>
      </c>
      <c r="F9" s="12">
        <v>337072.6</v>
      </c>
      <c r="G9" s="20">
        <v>13024.1</v>
      </c>
      <c r="H9" s="12">
        <v>350096.7</v>
      </c>
      <c r="I9" s="20">
        <v>30590.400000000001</v>
      </c>
      <c r="J9" s="12">
        <v>380687</v>
      </c>
      <c r="K9" s="20"/>
      <c r="L9" s="12"/>
      <c r="M9" s="7"/>
    </row>
    <row r="10" spans="1:13" ht="63" x14ac:dyDescent="0.2">
      <c r="A10" s="6"/>
      <c r="B10" s="9" t="s">
        <v>45</v>
      </c>
      <c r="C10" s="10">
        <v>106</v>
      </c>
      <c r="D10" s="11">
        <v>1</v>
      </c>
      <c r="E10" s="11">
        <v>6</v>
      </c>
      <c r="F10" s="12">
        <v>123065.1</v>
      </c>
      <c r="G10" s="20"/>
      <c r="H10" s="12">
        <v>123065.1</v>
      </c>
      <c r="I10" s="20">
        <v>-6575.3</v>
      </c>
      <c r="J10" s="12">
        <v>116489.8</v>
      </c>
      <c r="K10" s="20"/>
      <c r="L10" s="12"/>
      <c r="M10" s="7"/>
    </row>
    <row r="11" spans="1:13" ht="15.75" x14ac:dyDescent="0.2">
      <c r="A11" s="6"/>
      <c r="B11" s="9" t="s">
        <v>44</v>
      </c>
      <c r="C11" s="10">
        <v>111</v>
      </c>
      <c r="D11" s="11">
        <v>1</v>
      </c>
      <c r="E11" s="11">
        <v>11</v>
      </c>
      <c r="F11" s="12">
        <v>75000</v>
      </c>
      <c r="G11" s="20">
        <v>-61973.599999999999</v>
      </c>
      <c r="H11" s="12">
        <v>13026.4</v>
      </c>
      <c r="I11" s="20">
        <v>-8929.6</v>
      </c>
      <c r="J11" s="12">
        <v>4096.8</v>
      </c>
      <c r="K11" s="20"/>
      <c r="L11" s="12"/>
      <c r="M11" s="7"/>
    </row>
    <row r="12" spans="1:13" ht="15.75" x14ac:dyDescent="0.2">
      <c r="A12" s="6"/>
      <c r="B12" s="9" t="s">
        <v>43</v>
      </c>
      <c r="C12" s="10">
        <v>113</v>
      </c>
      <c r="D12" s="11">
        <v>1</v>
      </c>
      <c r="E12" s="11">
        <v>13</v>
      </c>
      <c r="F12" s="12">
        <v>443766.2</v>
      </c>
      <c r="G12" s="20">
        <v>14089</v>
      </c>
      <c r="H12" s="12">
        <v>457905.2</v>
      </c>
      <c r="I12" s="20">
        <v>15732.1</v>
      </c>
      <c r="J12" s="12">
        <v>473426.7</v>
      </c>
      <c r="K12" s="20"/>
      <c r="L12" s="12"/>
      <c r="M12" s="7"/>
    </row>
    <row r="13" spans="1:13" ht="33.75" customHeight="1" x14ac:dyDescent="0.2">
      <c r="A13" s="6"/>
      <c r="B13" s="9" t="s">
        <v>42</v>
      </c>
      <c r="C13" s="10">
        <v>300</v>
      </c>
      <c r="D13" s="11">
        <v>3</v>
      </c>
      <c r="E13" s="11">
        <v>0</v>
      </c>
      <c r="F13" s="12">
        <f>SUM(F14:F17)</f>
        <v>110830.59999999999</v>
      </c>
      <c r="G13" s="20">
        <f t="shared" ref="G13:K13" si="0">SUM(G14:G17)</f>
        <v>36534.800000000003</v>
      </c>
      <c r="H13" s="12">
        <f>SUM(H14:H17)</f>
        <v>147315.40000000002</v>
      </c>
      <c r="I13" s="20">
        <f t="shared" si="0"/>
        <v>3454.4</v>
      </c>
      <c r="J13" s="12">
        <f>SUM(J14:J17)</f>
        <v>150819.80000000002</v>
      </c>
      <c r="K13" s="20">
        <f t="shared" si="0"/>
        <v>0</v>
      </c>
      <c r="L13" s="12">
        <f>SUM(L14:L17)</f>
        <v>0</v>
      </c>
      <c r="M13" s="7"/>
    </row>
    <row r="14" spans="1:13" ht="15.75" x14ac:dyDescent="0.2">
      <c r="A14" s="6"/>
      <c r="B14" s="9" t="s">
        <v>41</v>
      </c>
      <c r="C14" s="10">
        <v>304</v>
      </c>
      <c r="D14" s="11">
        <v>3</v>
      </c>
      <c r="E14" s="11">
        <v>4</v>
      </c>
      <c r="F14" s="12">
        <v>25668.2</v>
      </c>
      <c r="G14" s="20">
        <v>2000</v>
      </c>
      <c r="H14" s="12">
        <v>27668.2</v>
      </c>
      <c r="I14" s="20">
        <v>1285</v>
      </c>
      <c r="J14" s="12">
        <v>28953.200000000001</v>
      </c>
      <c r="K14" s="20"/>
      <c r="L14" s="12"/>
      <c r="M14" s="7"/>
    </row>
    <row r="15" spans="1:13" ht="15.75" x14ac:dyDescent="0.2">
      <c r="A15" s="6"/>
      <c r="B15" s="9" t="s">
        <v>40</v>
      </c>
      <c r="C15" s="10">
        <v>309</v>
      </c>
      <c r="D15" s="11">
        <v>3</v>
      </c>
      <c r="E15" s="11">
        <v>9</v>
      </c>
      <c r="F15" s="12">
        <v>168.5</v>
      </c>
      <c r="G15" s="20"/>
      <c r="H15" s="12">
        <v>168.5</v>
      </c>
      <c r="I15" s="20"/>
      <c r="J15" s="12">
        <v>168.5</v>
      </c>
      <c r="K15" s="20"/>
      <c r="L15" s="12"/>
      <c r="M15" s="7"/>
    </row>
    <row r="16" spans="1:13" ht="63" x14ac:dyDescent="0.2">
      <c r="A16" s="6"/>
      <c r="B16" s="9" t="s">
        <v>39</v>
      </c>
      <c r="C16" s="10">
        <v>310</v>
      </c>
      <c r="D16" s="11">
        <v>3</v>
      </c>
      <c r="E16" s="11">
        <v>10</v>
      </c>
      <c r="F16" s="12">
        <v>78319.7</v>
      </c>
      <c r="G16" s="20">
        <v>34724.800000000003</v>
      </c>
      <c r="H16" s="12">
        <v>112994.5</v>
      </c>
      <c r="I16" s="20">
        <v>2169.4</v>
      </c>
      <c r="J16" s="12">
        <v>115213.9</v>
      </c>
      <c r="K16" s="20"/>
      <c r="L16" s="12"/>
      <c r="M16" s="7"/>
    </row>
    <row r="17" spans="1:13" ht="47.25" x14ac:dyDescent="0.2">
      <c r="A17" s="6"/>
      <c r="B17" s="9" t="s">
        <v>38</v>
      </c>
      <c r="C17" s="10">
        <v>314</v>
      </c>
      <c r="D17" s="11">
        <v>3</v>
      </c>
      <c r="E17" s="11">
        <v>14</v>
      </c>
      <c r="F17" s="12">
        <v>6674.2</v>
      </c>
      <c r="G17" s="20">
        <v>-190</v>
      </c>
      <c r="H17" s="12">
        <v>6484.2</v>
      </c>
      <c r="I17" s="20"/>
      <c r="J17" s="12">
        <v>6484.2</v>
      </c>
      <c r="K17" s="20"/>
      <c r="L17" s="12"/>
      <c r="M17" s="7"/>
    </row>
    <row r="18" spans="1:13" ht="15.75" x14ac:dyDescent="0.2">
      <c r="A18" s="6"/>
      <c r="B18" s="9" t="s">
        <v>37</v>
      </c>
      <c r="C18" s="10">
        <v>400</v>
      </c>
      <c r="D18" s="11">
        <v>4</v>
      </c>
      <c r="E18" s="11">
        <v>0</v>
      </c>
      <c r="F18" s="12">
        <f>SUM(F19:F23)</f>
        <v>7304528.9000000004</v>
      </c>
      <c r="G18" s="20">
        <f>SUM(G19:G23)</f>
        <v>450045.7</v>
      </c>
      <c r="H18" s="12">
        <f>SUM(H19:H23)</f>
        <v>7754574.6000000006</v>
      </c>
      <c r="I18" s="20">
        <f>SUM(I19:I23)</f>
        <v>240483.3</v>
      </c>
      <c r="J18" s="12">
        <f>SUM(J19:J23)</f>
        <v>7995057.9000000004</v>
      </c>
      <c r="K18" s="20">
        <f>SUM(K19:K23)</f>
        <v>0</v>
      </c>
      <c r="L18" s="12">
        <f>SUM(L19:L23)</f>
        <v>0</v>
      </c>
      <c r="M18" s="7"/>
    </row>
    <row r="19" spans="1:13" ht="15.75" x14ac:dyDescent="0.2">
      <c r="A19" s="6"/>
      <c r="B19" s="9" t="s">
        <v>36</v>
      </c>
      <c r="C19" s="10">
        <v>405</v>
      </c>
      <c r="D19" s="11">
        <v>4</v>
      </c>
      <c r="E19" s="11">
        <v>5</v>
      </c>
      <c r="F19" s="12">
        <v>3789</v>
      </c>
      <c r="G19" s="20"/>
      <c r="H19" s="12">
        <v>3789</v>
      </c>
      <c r="I19" s="20"/>
      <c r="J19" s="12">
        <v>3789</v>
      </c>
      <c r="K19" s="20"/>
      <c r="L19" s="12"/>
      <c r="M19" s="7"/>
    </row>
    <row r="20" spans="1:13" ht="15.75" x14ac:dyDescent="0.2">
      <c r="A20" s="6"/>
      <c r="B20" s="9" t="s">
        <v>56</v>
      </c>
      <c r="C20" s="10"/>
      <c r="D20" s="11">
        <v>4</v>
      </c>
      <c r="E20" s="11">
        <v>7</v>
      </c>
      <c r="F20" s="12">
        <v>0</v>
      </c>
      <c r="G20" s="20">
        <v>12220</v>
      </c>
      <c r="H20" s="12">
        <v>12220</v>
      </c>
      <c r="I20" s="20">
        <v>-4000</v>
      </c>
      <c r="J20" s="12">
        <v>8220</v>
      </c>
      <c r="K20" s="20"/>
      <c r="L20" s="12"/>
      <c r="M20" s="7"/>
    </row>
    <row r="21" spans="1:13" ht="15.75" x14ac:dyDescent="0.2">
      <c r="A21" s="6"/>
      <c r="B21" s="9" t="s">
        <v>35</v>
      </c>
      <c r="C21" s="10">
        <v>408</v>
      </c>
      <c r="D21" s="11">
        <v>4</v>
      </c>
      <c r="E21" s="11">
        <v>8</v>
      </c>
      <c r="F21" s="12">
        <v>960686.5</v>
      </c>
      <c r="G21" s="20">
        <v>-13408.3</v>
      </c>
      <c r="H21" s="12">
        <v>947278.3</v>
      </c>
      <c r="I21" s="20">
        <v>1622.4</v>
      </c>
      <c r="J21" s="12">
        <v>948900.7</v>
      </c>
      <c r="K21" s="20"/>
      <c r="L21" s="12"/>
      <c r="M21" s="7"/>
    </row>
    <row r="22" spans="1:13" ht="15.75" x14ac:dyDescent="0.2">
      <c r="A22" s="6"/>
      <c r="B22" s="9" t="s">
        <v>34</v>
      </c>
      <c r="C22" s="10">
        <v>409</v>
      </c>
      <c r="D22" s="11">
        <v>4</v>
      </c>
      <c r="E22" s="11">
        <v>9</v>
      </c>
      <c r="F22" s="12">
        <v>5928228.9000000004</v>
      </c>
      <c r="G22" s="20">
        <v>421587.6</v>
      </c>
      <c r="H22" s="12">
        <v>6349816.4000000004</v>
      </c>
      <c r="I22" s="20">
        <v>108955.9</v>
      </c>
      <c r="J22" s="12">
        <v>6458772.2999999998</v>
      </c>
      <c r="K22" s="20"/>
      <c r="L22" s="12"/>
      <c r="M22" s="7"/>
    </row>
    <row r="23" spans="1:13" ht="31.5" x14ac:dyDescent="0.2">
      <c r="A23" s="6"/>
      <c r="B23" s="9" t="s">
        <v>33</v>
      </c>
      <c r="C23" s="10">
        <v>412</v>
      </c>
      <c r="D23" s="11">
        <v>4</v>
      </c>
      <c r="E23" s="11">
        <v>12</v>
      </c>
      <c r="F23" s="12">
        <v>411824.5</v>
      </c>
      <c r="G23" s="20">
        <v>29646.400000000001</v>
      </c>
      <c r="H23" s="12">
        <v>441470.9</v>
      </c>
      <c r="I23" s="20">
        <v>133905</v>
      </c>
      <c r="J23" s="12">
        <v>575375.9</v>
      </c>
      <c r="K23" s="20"/>
      <c r="L23" s="12"/>
      <c r="M23" s="7"/>
    </row>
    <row r="24" spans="1:13" ht="31.5" x14ac:dyDescent="0.2">
      <c r="A24" s="6"/>
      <c r="B24" s="9" t="s">
        <v>32</v>
      </c>
      <c r="C24" s="10">
        <v>500</v>
      </c>
      <c r="D24" s="11">
        <v>5</v>
      </c>
      <c r="E24" s="11">
        <v>0</v>
      </c>
      <c r="F24" s="12">
        <f>SUM(F25:F28)</f>
        <v>1768020.2999999998</v>
      </c>
      <c r="G24" s="20">
        <f t="shared" ref="G24:K24" si="1">SUM(G25:G28)</f>
        <v>722973.2</v>
      </c>
      <c r="H24" s="12">
        <f>SUM(H25:H28)</f>
        <v>2490993.5000000005</v>
      </c>
      <c r="I24" s="20">
        <f t="shared" si="1"/>
        <v>2752373.8000000003</v>
      </c>
      <c r="J24" s="12">
        <f>SUM(J25:J28)</f>
        <v>5243527.8999999994</v>
      </c>
      <c r="K24" s="20">
        <f t="shared" si="1"/>
        <v>0</v>
      </c>
      <c r="L24" s="12">
        <f>SUM(L25:L28)</f>
        <v>0</v>
      </c>
      <c r="M24" s="7"/>
    </row>
    <row r="25" spans="1:13" ht="15.75" x14ac:dyDescent="0.2">
      <c r="A25" s="6"/>
      <c r="B25" s="9" t="s">
        <v>31</v>
      </c>
      <c r="C25" s="10">
        <v>501</v>
      </c>
      <c r="D25" s="11">
        <v>5</v>
      </c>
      <c r="E25" s="11">
        <v>1</v>
      </c>
      <c r="F25" s="12">
        <v>274943.8</v>
      </c>
      <c r="G25" s="20">
        <v>70005.899999999994</v>
      </c>
      <c r="H25" s="12">
        <v>344949.7</v>
      </c>
      <c r="I25" s="20">
        <v>172815.2</v>
      </c>
      <c r="J25" s="12">
        <v>517760.6</v>
      </c>
      <c r="K25" s="20"/>
      <c r="L25" s="12"/>
      <c r="M25" s="7"/>
    </row>
    <row r="26" spans="1:13" ht="15.75" x14ac:dyDescent="0.2">
      <c r="A26" s="6"/>
      <c r="B26" s="9" t="s">
        <v>30</v>
      </c>
      <c r="C26" s="10">
        <v>502</v>
      </c>
      <c r="D26" s="11">
        <v>5</v>
      </c>
      <c r="E26" s="11">
        <v>2</v>
      </c>
      <c r="F26" s="12">
        <v>521920.9</v>
      </c>
      <c r="G26" s="20">
        <v>21742.2</v>
      </c>
      <c r="H26" s="12">
        <v>543663.1</v>
      </c>
      <c r="I26" s="20">
        <v>715882.7</v>
      </c>
      <c r="J26" s="12">
        <v>1259545.8</v>
      </c>
      <c r="K26" s="20"/>
      <c r="L26" s="12"/>
      <c r="M26" s="7"/>
    </row>
    <row r="27" spans="1:13" ht="15.75" x14ac:dyDescent="0.2">
      <c r="A27" s="6"/>
      <c r="B27" s="9" t="s">
        <v>29</v>
      </c>
      <c r="C27" s="10">
        <v>503</v>
      </c>
      <c r="D27" s="11">
        <v>5</v>
      </c>
      <c r="E27" s="11">
        <v>3</v>
      </c>
      <c r="F27" s="12">
        <v>883502.1</v>
      </c>
      <c r="G27" s="20">
        <v>622001</v>
      </c>
      <c r="H27" s="12">
        <v>1505503.1</v>
      </c>
      <c r="I27" s="20">
        <v>1837012.8</v>
      </c>
      <c r="J27" s="12">
        <v>3342515.8</v>
      </c>
      <c r="K27" s="20"/>
      <c r="L27" s="12"/>
      <c r="M27" s="7"/>
    </row>
    <row r="28" spans="1:13" ht="31.5" x14ac:dyDescent="0.2">
      <c r="A28" s="6"/>
      <c r="B28" s="9" t="s">
        <v>28</v>
      </c>
      <c r="C28" s="10">
        <v>505</v>
      </c>
      <c r="D28" s="11">
        <v>5</v>
      </c>
      <c r="E28" s="11">
        <v>5</v>
      </c>
      <c r="F28" s="12">
        <v>87653.5</v>
      </c>
      <c r="G28" s="20">
        <v>9224.1</v>
      </c>
      <c r="H28" s="12">
        <v>96877.6</v>
      </c>
      <c r="I28" s="20">
        <v>26663.1</v>
      </c>
      <c r="J28" s="12">
        <v>123705.7</v>
      </c>
      <c r="K28" s="20"/>
      <c r="L28" s="12"/>
      <c r="M28" s="7"/>
    </row>
    <row r="29" spans="1:13" ht="15.75" x14ac:dyDescent="0.2">
      <c r="A29" s="6"/>
      <c r="B29" s="9" t="s">
        <v>27</v>
      </c>
      <c r="C29" s="10">
        <v>600</v>
      </c>
      <c r="D29" s="11">
        <v>6</v>
      </c>
      <c r="E29" s="11">
        <v>0</v>
      </c>
      <c r="F29" s="12">
        <f>F30</f>
        <v>14454.4</v>
      </c>
      <c r="G29" s="20">
        <f t="shared" ref="G29:K29" si="2">G30</f>
        <v>5798.5</v>
      </c>
      <c r="H29" s="12">
        <f>H30</f>
        <v>20252.900000000001</v>
      </c>
      <c r="I29" s="20">
        <f t="shared" si="2"/>
        <v>94.4</v>
      </c>
      <c r="J29" s="31">
        <f>J30</f>
        <v>20347.400000000001</v>
      </c>
      <c r="K29" s="20">
        <f t="shared" si="2"/>
        <v>0</v>
      </c>
      <c r="L29" s="12">
        <f>L30</f>
        <v>0</v>
      </c>
      <c r="M29" s="7"/>
    </row>
    <row r="30" spans="1:13" ht="31.5" x14ac:dyDescent="0.2">
      <c r="A30" s="6"/>
      <c r="B30" s="9" t="s">
        <v>26</v>
      </c>
      <c r="C30" s="10">
        <v>605</v>
      </c>
      <c r="D30" s="11">
        <v>6</v>
      </c>
      <c r="E30" s="11">
        <v>5</v>
      </c>
      <c r="F30" s="12">
        <v>14454.4</v>
      </c>
      <c r="G30" s="20">
        <v>5798.5</v>
      </c>
      <c r="H30" s="12">
        <v>20252.900000000001</v>
      </c>
      <c r="I30" s="20">
        <v>94.4</v>
      </c>
      <c r="J30" s="31">
        <v>20347.400000000001</v>
      </c>
      <c r="K30" s="20"/>
      <c r="L30" s="12"/>
      <c r="M30" s="7"/>
    </row>
    <row r="31" spans="1:13" ht="15.75" x14ac:dyDescent="0.2">
      <c r="A31" s="6"/>
      <c r="B31" s="9" t="s">
        <v>25</v>
      </c>
      <c r="C31" s="10">
        <v>700</v>
      </c>
      <c r="D31" s="11">
        <v>7</v>
      </c>
      <c r="E31" s="11">
        <v>0</v>
      </c>
      <c r="F31" s="12">
        <f>SUM(F32:F37)</f>
        <v>13981425.800000001</v>
      </c>
      <c r="G31" s="20">
        <f t="shared" ref="G31:K31" si="3">SUM(G32:G37)</f>
        <v>-608473.4</v>
      </c>
      <c r="H31" s="12">
        <f>SUM(H32:H37)</f>
        <v>13372952.4</v>
      </c>
      <c r="I31" s="20">
        <f t="shared" si="3"/>
        <v>-406549.19999999995</v>
      </c>
      <c r="J31" s="12">
        <f>SUM(J32:J37)</f>
        <v>12966403.200000001</v>
      </c>
      <c r="K31" s="20">
        <f t="shared" si="3"/>
        <v>0</v>
      </c>
      <c r="L31" s="12">
        <f>SUM(L32:L37)</f>
        <v>0</v>
      </c>
      <c r="M31" s="7"/>
    </row>
    <row r="32" spans="1:13" ht="15.75" x14ac:dyDescent="0.2">
      <c r="A32" s="6"/>
      <c r="B32" s="9" t="s">
        <v>24</v>
      </c>
      <c r="C32" s="10">
        <v>701</v>
      </c>
      <c r="D32" s="11">
        <v>7</v>
      </c>
      <c r="E32" s="11">
        <v>1</v>
      </c>
      <c r="F32" s="12">
        <v>3971091.1</v>
      </c>
      <c r="G32" s="20">
        <v>182066.1</v>
      </c>
      <c r="H32" s="12">
        <v>4153157.2</v>
      </c>
      <c r="I32" s="20">
        <v>3888.4</v>
      </c>
      <c r="J32" s="12">
        <v>4157045.7</v>
      </c>
      <c r="K32" s="20"/>
      <c r="L32" s="12"/>
      <c r="M32" s="7"/>
    </row>
    <row r="33" spans="1:13" ht="15.75" x14ac:dyDescent="0.2">
      <c r="A33" s="6"/>
      <c r="B33" s="9" t="s">
        <v>23</v>
      </c>
      <c r="C33" s="10">
        <v>702</v>
      </c>
      <c r="D33" s="11">
        <v>7</v>
      </c>
      <c r="E33" s="11">
        <v>2</v>
      </c>
      <c r="F33" s="12">
        <v>8320659.7999999998</v>
      </c>
      <c r="G33" s="20">
        <v>-919077.1</v>
      </c>
      <c r="H33" s="12">
        <v>7401582.5999999996</v>
      </c>
      <c r="I33" s="20">
        <v>-430402</v>
      </c>
      <c r="J33" s="12">
        <v>6971180.5999999996</v>
      </c>
      <c r="K33" s="20"/>
      <c r="L33" s="12"/>
      <c r="M33" s="7"/>
    </row>
    <row r="34" spans="1:13" ht="15.75" x14ac:dyDescent="0.2">
      <c r="A34" s="6"/>
      <c r="B34" s="9" t="s">
        <v>22</v>
      </c>
      <c r="C34" s="10">
        <v>703</v>
      </c>
      <c r="D34" s="11">
        <v>7</v>
      </c>
      <c r="E34" s="11">
        <v>3</v>
      </c>
      <c r="F34" s="12">
        <v>1304203.5</v>
      </c>
      <c r="G34" s="20">
        <v>115617.60000000001</v>
      </c>
      <c r="H34" s="12">
        <v>1419821.1</v>
      </c>
      <c r="I34" s="20">
        <v>15329.7</v>
      </c>
      <c r="J34" s="12">
        <v>1435150.8</v>
      </c>
      <c r="K34" s="20"/>
      <c r="L34" s="12"/>
      <c r="M34" s="7"/>
    </row>
    <row r="35" spans="1:13" ht="31.5" x14ac:dyDescent="0.2">
      <c r="A35" s="6"/>
      <c r="B35" s="9" t="s">
        <v>21</v>
      </c>
      <c r="C35" s="10">
        <v>705</v>
      </c>
      <c r="D35" s="11">
        <v>7</v>
      </c>
      <c r="E35" s="11">
        <v>5</v>
      </c>
      <c r="F35" s="12">
        <v>1195.5</v>
      </c>
      <c r="G35" s="20">
        <v>-80</v>
      </c>
      <c r="H35" s="12">
        <v>1115.5</v>
      </c>
      <c r="I35" s="20">
        <v>-268.3</v>
      </c>
      <c r="J35" s="12">
        <v>847.1</v>
      </c>
      <c r="K35" s="20"/>
      <c r="L35" s="12"/>
      <c r="M35" s="7"/>
    </row>
    <row r="36" spans="1:13" ht="15.75" x14ac:dyDescent="0.2">
      <c r="A36" s="6"/>
      <c r="B36" s="9" t="s">
        <v>20</v>
      </c>
      <c r="C36" s="10">
        <v>707</v>
      </c>
      <c r="D36" s="11">
        <v>7</v>
      </c>
      <c r="E36" s="11">
        <v>7</v>
      </c>
      <c r="F36" s="12">
        <v>27110.9</v>
      </c>
      <c r="G36" s="20"/>
      <c r="H36" s="12">
        <v>27110.9</v>
      </c>
      <c r="I36" s="20">
        <v>-68.599999999999994</v>
      </c>
      <c r="J36" s="12">
        <v>27042.3</v>
      </c>
      <c r="K36" s="20"/>
      <c r="L36" s="12"/>
      <c r="M36" s="7"/>
    </row>
    <row r="37" spans="1:13" ht="15.75" x14ac:dyDescent="0.2">
      <c r="A37" s="6"/>
      <c r="B37" s="9" t="s">
        <v>19</v>
      </c>
      <c r="C37" s="10">
        <v>709</v>
      </c>
      <c r="D37" s="11">
        <v>7</v>
      </c>
      <c r="E37" s="11">
        <v>9</v>
      </c>
      <c r="F37" s="12">
        <v>357165</v>
      </c>
      <c r="G37" s="20">
        <v>13000</v>
      </c>
      <c r="H37" s="12">
        <v>370165.1</v>
      </c>
      <c r="I37" s="20">
        <v>4971.6000000000004</v>
      </c>
      <c r="J37" s="12">
        <v>375136.7</v>
      </c>
      <c r="K37" s="20"/>
      <c r="L37" s="12"/>
      <c r="M37" s="7"/>
    </row>
    <row r="38" spans="1:13" ht="15.75" x14ac:dyDescent="0.2">
      <c r="A38" s="6"/>
      <c r="B38" s="9" t="s">
        <v>18</v>
      </c>
      <c r="C38" s="10">
        <v>800</v>
      </c>
      <c r="D38" s="11">
        <v>8</v>
      </c>
      <c r="E38" s="11">
        <v>0</v>
      </c>
      <c r="F38" s="12">
        <f>SUM(F39:F40)</f>
        <v>505934.9</v>
      </c>
      <c r="G38" s="20">
        <f t="shared" ref="G38:K38" si="4">SUM(G39:G40)</f>
        <v>40886.5</v>
      </c>
      <c r="H38" s="12">
        <f>SUM(H39:H40)</f>
        <v>546821.4</v>
      </c>
      <c r="I38" s="20">
        <f t="shared" si="4"/>
        <v>60226.3</v>
      </c>
      <c r="J38" s="12">
        <f>SUM(J39:J40)</f>
        <v>607047.69999999995</v>
      </c>
      <c r="K38" s="20">
        <f t="shared" si="4"/>
        <v>0</v>
      </c>
      <c r="L38" s="12">
        <f>SUM(L39:L40)</f>
        <v>0</v>
      </c>
      <c r="M38" s="7"/>
    </row>
    <row r="39" spans="1:13" ht="15.75" x14ac:dyDescent="0.2">
      <c r="A39" s="6"/>
      <c r="B39" s="9" t="s">
        <v>17</v>
      </c>
      <c r="C39" s="10">
        <v>801</v>
      </c>
      <c r="D39" s="11">
        <v>8</v>
      </c>
      <c r="E39" s="11">
        <v>1</v>
      </c>
      <c r="F39" s="12">
        <v>425078.8</v>
      </c>
      <c r="G39" s="20">
        <v>41041.5</v>
      </c>
      <c r="H39" s="12">
        <v>466120.3</v>
      </c>
      <c r="I39" s="20">
        <v>61080.4</v>
      </c>
      <c r="J39" s="12">
        <v>527200.6</v>
      </c>
      <c r="K39" s="20"/>
      <c r="L39" s="12"/>
      <c r="M39" s="7"/>
    </row>
    <row r="40" spans="1:13" ht="31.5" x14ac:dyDescent="0.2">
      <c r="A40" s="6"/>
      <c r="B40" s="9" t="s">
        <v>16</v>
      </c>
      <c r="C40" s="10">
        <v>804</v>
      </c>
      <c r="D40" s="11">
        <v>8</v>
      </c>
      <c r="E40" s="11">
        <v>4</v>
      </c>
      <c r="F40" s="12">
        <v>80856.100000000006</v>
      </c>
      <c r="G40" s="20">
        <v>-155</v>
      </c>
      <c r="H40" s="12">
        <v>80701.100000000006</v>
      </c>
      <c r="I40" s="20">
        <v>-854.1</v>
      </c>
      <c r="J40" s="12">
        <v>79847.100000000006</v>
      </c>
      <c r="K40" s="20"/>
      <c r="L40" s="12"/>
      <c r="M40" s="7"/>
    </row>
    <row r="41" spans="1:13" ht="15.75" x14ac:dyDescent="0.2">
      <c r="A41" s="6"/>
      <c r="B41" s="9" t="s">
        <v>15</v>
      </c>
      <c r="C41" s="10">
        <v>1000</v>
      </c>
      <c r="D41" s="11">
        <v>10</v>
      </c>
      <c r="E41" s="11">
        <v>0</v>
      </c>
      <c r="F41" s="12">
        <f>SUM(F42:F45)</f>
        <v>959196.9</v>
      </c>
      <c r="G41" s="20">
        <f t="shared" ref="G41:K41" si="5">SUM(G42:G45)</f>
        <v>8965.2000000000007</v>
      </c>
      <c r="H41" s="12">
        <f>SUM(H42:H45)</f>
        <v>968162.1</v>
      </c>
      <c r="I41" s="20">
        <f t="shared" si="5"/>
        <v>4788.1000000000022</v>
      </c>
      <c r="J41" s="12">
        <f>SUM(J42:J45)</f>
        <v>972950.2</v>
      </c>
      <c r="K41" s="20">
        <f t="shared" si="5"/>
        <v>0</v>
      </c>
      <c r="L41" s="12">
        <f>SUM(L42:L45)</f>
        <v>0</v>
      </c>
      <c r="M41" s="7"/>
    </row>
    <row r="42" spans="1:13" ht="15.75" x14ac:dyDescent="0.2">
      <c r="A42" s="6"/>
      <c r="B42" s="9" t="s">
        <v>14</v>
      </c>
      <c r="C42" s="10">
        <v>1001</v>
      </c>
      <c r="D42" s="11">
        <v>10</v>
      </c>
      <c r="E42" s="11">
        <v>1</v>
      </c>
      <c r="F42" s="12">
        <v>48182.6</v>
      </c>
      <c r="G42" s="20">
        <v>3990.7</v>
      </c>
      <c r="H42" s="12">
        <v>52173.4</v>
      </c>
      <c r="I42" s="20">
        <v>2306.9</v>
      </c>
      <c r="J42" s="12">
        <v>54480.2</v>
      </c>
      <c r="K42" s="20"/>
      <c r="L42" s="12"/>
      <c r="M42" s="7"/>
    </row>
    <row r="43" spans="1:13" ht="15.75" x14ac:dyDescent="0.2">
      <c r="A43" s="6"/>
      <c r="B43" s="9" t="s">
        <v>13</v>
      </c>
      <c r="C43" s="10">
        <v>1003</v>
      </c>
      <c r="D43" s="11">
        <v>10</v>
      </c>
      <c r="E43" s="11">
        <v>3</v>
      </c>
      <c r="F43" s="12">
        <v>55258.3</v>
      </c>
      <c r="G43" s="20">
        <v>-21863.599999999999</v>
      </c>
      <c r="H43" s="12">
        <v>33394.6</v>
      </c>
      <c r="I43" s="20">
        <v>-1132.0999999999999</v>
      </c>
      <c r="J43" s="12">
        <v>32262.6</v>
      </c>
      <c r="K43" s="20"/>
      <c r="L43" s="12"/>
      <c r="M43" s="7"/>
    </row>
    <row r="44" spans="1:13" ht="15.75" x14ac:dyDescent="0.2">
      <c r="A44" s="6"/>
      <c r="B44" s="9" t="s">
        <v>12</v>
      </c>
      <c r="C44" s="10">
        <v>1004</v>
      </c>
      <c r="D44" s="11">
        <v>10</v>
      </c>
      <c r="E44" s="11">
        <v>4</v>
      </c>
      <c r="F44" s="12">
        <v>820116.5</v>
      </c>
      <c r="G44" s="20"/>
      <c r="H44" s="12">
        <v>820116.5</v>
      </c>
      <c r="I44" s="20">
        <v>-14603.4</v>
      </c>
      <c r="J44" s="12">
        <v>805513.1</v>
      </c>
      <c r="K44" s="20"/>
      <c r="L44" s="12"/>
      <c r="M44" s="7"/>
    </row>
    <row r="45" spans="1:13" ht="31.5" x14ac:dyDescent="0.2">
      <c r="A45" s="6"/>
      <c r="B45" s="9" t="s">
        <v>11</v>
      </c>
      <c r="C45" s="10">
        <v>1006</v>
      </c>
      <c r="D45" s="11">
        <v>10</v>
      </c>
      <c r="E45" s="11">
        <v>6</v>
      </c>
      <c r="F45" s="12">
        <v>35639.5</v>
      </c>
      <c r="G45" s="20">
        <v>26838.1</v>
      </c>
      <c r="H45" s="12">
        <v>62477.599999999999</v>
      </c>
      <c r="I45" s="20">
        <v>18216.7</v>
      </c>
      <c r="J45" s="12">
        <v>80694.3</v>
      </c>
      <c r="K45" s="20"/>
      <c r="L45" s="12"/>
      <c r="M45" s="7"/>
    </row>
    <row r="46" spans="1:13" ht="15.75" x14ac:dyDescent="0.2">
      <c r="A46" s="6"/>
      <c r="B46" s="9" t="s">
        <v>10</v>
      </c>
      <c r="C46" s="10">
        <v>1100</v>
      </c>
      <c r="D46" s="11">
        <v>11</v>
      </c>
      <c r="E46" s="11">
        <v>0</v>
      </c>
      <c r="F46" s="12">
        <f>SUM(F47:F50)</f>
        <v>325700.59999999998</v>
      </c>
      <c r="G46" s="20">
        <f t="shared" ref="G46:K46" si="6">SUM(G47:G50)</f>
        <v>29700</v>
      </c>
      <c r="H46" s="12">
        <f>SUM(H47:H50)</f>
        <v>355400.6</v>
      </c>
      <c r="I46" s="20">
        <f t="shared" si="6"/>
        <v>23615.8</v>
      </c>
      <c r="J46" s="12">
        <f>SUM(J47:J50)</f>
        <v>379016.39999999997</v>
      </c>
      <c r="K46" s="20">
        <f t="shared" si="6"/>
        <v>0</v>
      </c>
      <c r="L46" s="12">
        <f>SUM(L47:L50)</f>
        <v>0</v>
      </c>
      <c r="M46" s="7"/>
    </row>
    <row r="47" spans="1:13" ht="15.75" x14ac:dyDescent="0.2">
      <c r="A47" s="6"/>
      <c r="B47" s="9" t="s">
        <v>9</v>
      </c>
      <c r="C47" s="10">
        <v>1101</v>
      </c>
      <c r="D47" s="11">
        <v>11</v>
      </c>
      <c r="E47" s="11">
        <v>1</v>
      </c>
      <c r="F47" s="12">
        <v>271916.09999999998</v>
      </c>
      <c r="G47" s="20">
        <v>28477.8</v>
      </c>
      <c r="H47" s="12">
        <v>300393.90000000002</v>
      </c>
      <c r="I47" s="20">
        <v>23063.8</v>
      </c>
      <c r="J47" s="12">
        <v>323457.7</v>
      </c>
      <c r="K47" s="20"/>
      <c r="L47" s="12"/>
      <c r="M47" s="7"/>
    </row>
    <row r="48" spans="1:13" ht="15.75" x14ac:dyDescent="0.2">
      <c r="A48" s="6"/>
      <c r="B48" s="9" t="s">
        <v>55</v>
      </c>
      <c r="C48" s="10"/>
      <c r="D48" s="11">
        <v>11</v>
      </c>
      <c r="E48" s="11">
        <v>2</v>
      </c>
      <c r="F48" s="12">
        <v>29888.9</v>
      </c>
      <c r="G48" s="20">
        <v>1222.2</v>
      </c>
      <c r="H48" s="12">
        <v>31111.1</v>
      </c>
      <c r="I48" s="20"/>
      <c r="J48" s="12">
        <v>31111.1</v>
      </c>
      <c r="K48" s="20"/>
      <c r="L48" s="12"/>
      <c r="M48" s="7"/>
    </row>
    <row r="49" spans="1:13" ht="15.75" x14ac:dyDescent="0.2">
      <c r="A49" s="6"/>
      <c r="B49" s="9" t="s">
        <v>8</v>
      </c>
      <c r="C49" s="10">
        <v>1103</v>
      </c>
      <c r="D49" s="11">
        <v>11</v>
      </c>
      <c r="E49" s="11">
        <v>3</v>
      </c>
      <c r="F49" s="12">
        <v>161.30000000000001</v>
      </c>
      <c r="G49" s="20"/>
      <c r="H49" s="12">
        <v>161.30000000000001</v>
      </c>
      <c r="I49" s="20"/>
      <c r="J49" s="12">
        <v>161.30000000000001</v>
      </c>
      <c r="K49" s="20"/>
      <c r="L49" s="12"/>
      <c r="M49" s="7"/>
    </row>
    <row r="50" spans="1:13" ht="31.5" x14ac:dyDescent="0.2">
      <c r="A50" s="6"/>
      <c r="B50" s="9" t="s">
        <v>7</v>
      </c>
      <c r="C50" s="10">
        <v>1105</v>
      </c>
      <c r="D50" s="11">
        <v>11</v>
      </c>
      <c r="E50" s="11">
        <v>5</v>
      </c>
      <c r="F50" s="12">
        <v>23734.3</v>
      </c>
      <c r="G50" s="20"/>
      <c r="H50" s="12">
        <v>23734.3</v>
      </c>
      <c r="I50" s="20">
        <v>552</v>
      </c>
      <c r="J50" s="12">
        <v>24286.3</v>
      </c>
      <c r="K50" s="20"/>
      <c r="L50" s="12"/>
      <c r="M50" s="7"/>
    </row>
    <row r="51" spans="1:13" ht="15.75" x14ac:dyDescent="0.2">
      <c r="A51" s="6"/>
      <c r="B51" s="9" t="s">
        <v>6</v>
      </c>
      <c r="C51" s="10">
        <v>1200</v>
      </c>
      <c r="D51" s="11">
        <v>12</v>
      </c>
      <c r="E51" s="11">
        <v>0</v>
      </c>
      <c r="F51" s="12">
        <f>SUM(F52:F53)</f>
        <v>28000</v>
      </c>
      <c r="G51" s="20">
        <f t="shared" ref="G51:K51" si="7">SUM(G52:G53)</f>
        <v>0</v>
      </c>
      <c r="H51" s="12">
        <f>SUM(H52:H53)</f>
        <v>28000</v>
      </c>
      <c r="I51" s="20">
        <f t="shared" si="7"/>
        <v>-1000</v>
      </c>
      <c r="J51" s="12">
        <f>SUM(J52:J53)</f>
        <v>27000</v>
      </c>
      <c r="K51" s="20">
        <f t="shared" si="7"/>
        <v>0</v>
      </c>
      <c r="L51" s="12">
        <f>SUM(L52:L53)</f>
        <v>0</v>
      </c>
      <c r="M51" s="7"/>
    </row>
    <row r="52" spans="1:13" ht="15.75" x14ac:dyDescent="0.2">
      <c r="A52" s="6"/>
      <c r="B52" s="9" t="s">
        <v>5</v>
      </c>
      <c r="C52" s="10">
        <v>1201</v>
      </c>
      <c r="D52" s="11">
        <v>12</v>
      </c>
      <c r="E52" s="11">
        <v>1</v>
      </c>
      <c r="F52" s="12">
        <v>15700</v>
      </c>
      <c r="G52" s="20"/>
      <c r="H52" s="12">
        <v>15700</v>
      </c>
      <c r="I52" s="20">
        <v>200</v>
      </c>
      <c r="J52" s="12">
        <v>15900</v>
      </c>
      <c r="K52" s="20"/>
      <c r="L52" s="12"/>
      <c r="M52" s="7"/>
    </row>
    <row r="53" spans="1:13" ht="15.75" x14ac:dyDescent="0.2">
      <c r="A53" s="6"/>
      <c r="B53" s="9" t="s">
        <v>4</v>
      </c>
      <c r="C53" s="10">
        <v>1202</v>
      </c>
      <c r="D53" s="11">
        <v>12</v>
      </c>
      <c r="E53" s="11">
        <v>2</v>
      </c>
      <c r="F53" s="12">
        <v>12300</v>
      </c>
      <c r="G53" s="20"/>
      <c r="H53" s="12">
        <v>12300</v>
      </c>
      <c r="I53" s="20">
        <v>-1200</v>
      </c>
      <c r="J53" s="12">
        <v>11100</v>
      </c>
      <c r="K53" s="20"/>
      <c r="L53" s="12"/>
      <c r="M53" s="7"/>
    </row>
    <row r="54" spans="1:13" ht="31.5" x14ac:dyDescent="0.2">
      <c r="A54" s="6"/>
      <c r="B54" s="9" t="s">
        <v>3</v>
      </c>
      <c r="C54" s="10">
        <v>1300</v>
      </c>
      <c r="D54" s="11">
        <v>13</v>
      </c>
      <c r="E54" s="11">
        <v>0</v>
      </c>
      <c r="F54" s="12">
        <f>F55</f>
        <v>819.7</v>
      </c>
      <c r="G54" s="20">
        <f t="shared" ref="G54:K54" si="8">G55</f>
        <v>25304.9</v>
      </c>
      <c r="H54" s="12">
        <f>H55</f>
        <v>26124.6</v>
      </c>
      <c r="I54" s="20">
        <f t="shared" si="8"/>
        <v>-25808.400000000001</v>
      </c>
      <c r="J54" s="12">
        <f>J55</f>
        <v>316.2</v>
      </c>
      <c r="K54" s="20">
        <f t="shared" si="8"/>
        <v>0</v>
      </c>
      <c r="L54" s="12">
        <f>L55</f>
        <v>0</v>
      </c>
      <c r="M54" s="7"/>
    </row>
    <row r="55" spans="1:13" ht="31.5" x14ac:dyDescent="0.2">
      <c r="A55" s="6"/>
      <c r="B55" s="9" t="s">
        <v>2</v>
      </c>
      <c r="C55" s="10">
        <v>1301</v>
      </c>
      <c r="D55" s="11">
        <v>13</v>
      </c>
      <c r="E55" s="11">
        <v>1</v>
      </c>
      <c r="F55" s="12">
        <v>819.7</v>
      </c>
      <c r="G55" s="20">
        <v>25304.9</v>
      </c>
      <c r="H55" s="12">
        <v>26124.6</v>
      </c>
      <c r="I55" s="20">
        <v>-25808.400000000001</v>
      </c>
      <c r="J55" s="12">
        <v>316.2</v>
      </c>
      <c r="K55" s="20"/>
      <c r="L55" s="12"/>
      <c r="M55" s="7"/>
    </row>
    <row r="56" spans="1:13" ht="409.6" hidden="1" customHeight="1" x14ac:dyDescent="0.2">
      <c r="A56" s="6"/>
      <c r="B56" s="4" t="s">
        <v>1</v>
      </c>
      <c r="C56" s="4">
        <v>9999</v>
      </c>
      <c r="D56" s="4">
        <v>99</v>
      </c>
      <c r="E56" s="4">
        <v>99</v>
      </c>
      <c r="F56" s="13">
        <v>23073409611</v>
      </c>
      <c r="G56" s="21">
        <v>23073409611</v>
      </c>
      <c r="H56" s="13">
        <v>23073409611</v>
      </c>
      <c r="I56" s="21">
        <v>23073409611</v>
      </c>
      <c r="J56" s="13">
        <v>23073409611</v>
      </c>
      <c r="K56" s="21">
        <v>23073409611</v>
      </c>
      <c r="L56" s="13">
        <v>23073409611</v>
      </c>
      <c r="M56" s="3"/>
    </row>
    <row r="57" spans="1:13" ht="24.75" customHeight="1" x14ac:dyDescent="0.25">
      <c r="A57" s="2"/>
      <c r="B57" s="14" t="s">
        <v>0</v>
      </c>
      <c r="C57" s="15"/>
      <c r="D57" s="16"/>
      <c r="E57" s="16"/>
      <c r="F57" s="17">
        <f>F6+F13+F18+F24+F29+F31+F38+F41+F46+F51+F54</f>
        <v>26055506.999999996</v>
      </c>
      <c r="G57" s="22">
        <f>G6+G13+G18+G24+G29+G31+G38+G41+G46+G51+G54</f>
        <v>676374.89999999991</v>
      </c>
      <c r="H57" s="17">
        <f>H6+H13+H18+H24+H29+H31+H38+H41+H46+H51+H54</f>
        <v>26731881.900000006</v>
      </c>
      <c r="I57" s="22">
        <f>I6+I13+I18+I24+I29+I31+I38+I41+I46+I51+I54</f>
        <v>2680676.5999999996</v>
      </c>
      <c r="J57" s="17">
        <f>J6+J13+J18+J24+J29+J31+J38+J41+J46+J51+J54</f>
        <v>29412558.499999996</v>
      </c>
      <c r="K57" s="22" t="e">
        <f>K6+K13+K18+K24+K29+K31+K38+#REF!+K41+K46+K51+K54</f>
        <v>#REF!</v>
      </c>
      <c r="L57" s="17" t="e">
        <f>L6+L13+L18+L24+L29+L31+L38+#REF!+L41+L46+L51+L54</f>
        <v>#REF!</v>
      </c>
      <c r="M57" s="1"/>
    </row>
  </sheetData>
  <mergeCells count="12">
    <mergeCell ref="E3:E4"/>
    <mergeCell ref="A1:L1"/>
    <mergeCell ref="B3:B4"/>
    <mergeCell ref="C3:C4"/>
    <mergeCell ref="F3:F4"/>
    <mergeCell ref="D3:D4"/>
    <mergeCell ref="G3:G4"/>
    <mergeCell ref="L3:L4"/>
    <mergeCell ref="H3:H4"/>
    <mergeCell ref="I3:I4"/>
    <mergeCell ref="J3:J4"/>
    <mergeCell ref="K3:K4"/>
  </mergeCells>
  <pageMargins left="0.39370078740157483" right="0.39370078740157483" top="0.59055118110236227" bottom="0.59055118110236227" header="0.19685039370078741" footer="0.51181102362204722"/>
  <pageSetup paperSize="9" scale="93" fitToHeight="0" orientation="landscape" verticalDpi="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СРБ на год (ФКР)_1</vt:lpstr>
      <vt:lpstr>'СРБ на год (ФКР)_1'!Заголовки_для_печати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Фаренник Ольга Викторовна</dc:creator>
  <cp:lastModifiedBy>Фаренник Ольга Викторовна</cp:lastModifiedBy>
  <cp:lastPrinted>2025-04-17T06:12:13Z</cp:lastPrinted>
  <dcterms:created xsi:type="dcterms:W3CDTF">2022-12-23T09:39:08Z</dcterms:created>
  <dcterms:modified xsi:type="dcterms:W3CDTF">2025-04-17T06:45:01Z</dcterms:modified>
</cp:coreProperties>
</file>