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renikolvi\Documents\Решения Совета об исполнении б-та\Исполнение 2025 г\"/>
    </mc:Choice>
  </mc:AlternateContent>
  <bookViews>
    <workbookView xWindow="0" yWindow="0" windowWidth="28800" windowHeight="12435"/>
  </bookViews>
  <sheets>
    <sheet name="СРБ на год (ФКР)_1" sheetId="1" r:id="rId1"/>
  </sheets>
  <definedNames>
    <definedName name="_xlnm.Print_Titles" localSheetId="0">'СРБ на год (ФКР)_1'!$3:$5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6" i="1" l="1"/>
  <c r="Q56" i="1"/>
  <c r="R53" i="1"/>
  <c r="Q53" i="1"/>
  <c r="R48" i="1"/>
  <c r="Q48" i="1"/>
  <c r="R43" i="1"/>
  <c r="Q43" i="1"/>
  <c r="R40" i="1"/>
  <c r="Q40" i="1"/>
  <c r="R33" i="1"/>
  <c r="Q33" i="1"/>
  <c r="R31" i="1"/>
  <c r="Q31" i="1"/>
  <c r="R26" i="1"/>
  <c r="Q26" i="1"/>
  <c r="R20" i="1"/>
  <c r="Q20" i="1"/>
  <c r="R15" i="1"/>
  <c r="Q15" i="1"/>
  <c r="R6" i="1"/>
  <c r="Q6" i="1"/>
  <c r="F6" i="1"/>
  <c r="R59" i="1" l="1"/>
  <c r="Q59" i="1"/>
  <c r="K56" i="1"/>
  <c r="K53" i="1"/>
  <c r="K48" i="1"/>
  <c r="K43" i="1"/>
  <c r="K40" i="1"/>
  <c r="K33" i="1"/>
  <c r="K31" i="1"/>
  <c r="K26" i="1"/>
  <c r="K20" i="1"/>
  <c r="K15" i="1"/>
  <c r="K6" i="1"/>
  <c r="I56" i="1"/>
  <c r="I53" i="1"/>
  <c r="I48" i="1"/>
  <c r="I43" i="1"/>
  <c r="I40" i="1"/>
  <c r="I33" i="1"/>
  <c r="I31" i="1"/>
  <c r="I26" i="1"/>
  <c r="I20" i="1"/>
  <c r="I15" i="1"/>
  <c r="I6" i="1"/>
  <c r="L56" i="1"/>
  <c r="L53" i="1"/>
  <c r="L48" i="1"/>
  <c r="L43" i="1"/>
  <c r="L40" i="1"/>
  <c r="L33" i="1"/>
  <c r="L31" i="1"/>
  <c r="L26" i="1"/>
  <c r="L20" i="1"/>
  <c r="L15" i="1"/>
  <c r="L6" i="1"/>
  <c r="J56" i="1"/>
  <c r="J53" i="1"/>
  <c r="J48" i="1"/>
  <c r="J43" i="1"/>
  <c r="J40" i="1"/>
  <c r="J33" i="1"/>
  <c r="J31" i="1"/>
  <c r="J26" i="1"/>
  <c r="J20" i="1"/>
  <c r="J15" i="1"/>
  <c r="J6" i="1"/>
  <c r="K59" i="1" l="1"/>
  <c r="I59" i="1"/>
  <c r="L59" i="1"/>
  <c r="J59" i="1"/>
  <c r="O56" i="1"/>
  <c r="M56" i="1"/>
  <c r="P56" i="1"/>
  <c r="N56" i="1"/>
  <c r="H56" i="1"/>
  <c r="O53" i="1"/>
  <c r="M53" i="1"/>
  <c r="P53" i="1"/>
  <c r="N53" i="1"/>
  <c r="H53" i="1"/>
  <c r="O48" i="1"/>
  <c r="M48" i="1"/>
  <c r="P48" i="1"/>
  <c r="N48" i="1"/>
  <c r="H48" i="1"/>
  <c r="O43" i="1"/>
  <c r="M43" i="1"/>
  <c r="P43" i="1"/>
  <c r="N43" i="1"/>
  <c r="H43" i="1"/>
  <c r="O40" i="1"/>
  <c r="M40" i="1"/>
  <c r="P40" i="1"/>
  <c r="N40" i="1"/>
  <c r="H40" i="1"/>
  <c r="O33" i="1"/>
  <c r="M33" i="1"/>
  <c r="P33" i="1"/>
  <c r="N33" i="1"/>
  <c r="H33" i="1"/>
  <c r="O31" i="1"/>
  <c r="M31" i="1"/>
  <c r="P31" i="1"/>
  <c r="N31" i="1"/>
  <c r="H31" i="1"/>
  <c r="O26" i="1"/>
  <c r="M26" i="1"/>
  <c r="P26" i="1"/>
  <c r="N26" i="1"/>
  <c r="H26" i="1"/>
  <c r="O20" i="1"/>
  <c r="M20" i="1"/>
  <c r="P20" i="1"/>
  <c r="N20" i="1"/>
  <c r="H20" i="1"/>
  <c r="P15" i="1"/>
  <c r="N15" i="1"/>
  <c r="H15" i="1"/>
  <c r="O15" i="1"/>
  <c r="M15" i="1"/>
  <c r="N6" i="1"/>
  <c r="O6" i="1"/>
  <c r="M6" i="1"/>
  <c r="N59" i="1" l="1"/>
  <c r="M59" i="1"/>
  <c r="O59" i="1"/>
  <c r="G56" i="1"/>
  <c r="G53" i="1"/>
  <c r="G48" i="1"/>
  <c r="G43" i="1"/>
  <c r="G40" i="1"/>
  <c r="G33" i="1"/>
  <c r="G31" i="1"/>
  <c r="G26" i="1"/>
  <c r="G20" i="1"/>
  <c r="G15" i="1"/>
  <c r="P6" i="1"/>
  <c r="P59" i="1" s="1"/>
  <c r="H6" i="1"/>
  <c r="H59" i="1" s="1"/>
  <c r="G6" i="1"/>
  <c r="F56" i="1"/>
  <c r="F53" i="1"/>
  <c r="F48" i="1"/>
  <c r="F43" i="1"/>
  <c r="F40" i="1"/>
  <c r="F33" i="1"/>
  <c r="F31" i="1"/>
  <c r="F26" i="1"/>
  <c r="F20" i="1"/>
  <c r="F15" i="1"/>
  <c r="F59" i="1" l="1"/>
  <c r="G59" i="1"/>
</calcChain>
</file>

<file path=xl/sharedStrings.xml><?xml version="1.0" encoding="utf-8"?>
<sst xmlns="http://schemas.openxmlformats.org/spreadsheetml/2006/main" count="71" uniqueCount="71">
  <si>
    <t>ВСЕГО</t>
  </si>
  <si>
    <t/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</si>
  <si>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</si>
  <si>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</si>
  <si>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Периодическая печать и издательства</t>
  </si>
  <si>
    <t>Телевидение и радиовещание</t>
  </si>
  <si>
    <t>СРЕДСТВА МАССОВОЙ ИНФОРМАЦИИ</t>
  </si>
  <si>
    <t>Другие вопросы в области физической культуры и спорта</t>
  </si>
  <si>
    <t>Спорт высших достижений</t>
  </si>
  <si>
    <t>Физическая культура</t>
  </si>
  <si>
    <t>ФИЗИЧЕСКАЯ КУЛЬТУРА И СПОРТ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</si>
  <si>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</si>
  <si>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</si>
  <si>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</si>
  <si>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</si>
  <si>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</si>
  <si>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</si>
  <si>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</si>
  <si>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</si>
  <si>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</si>
  <si>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</si>
  <si>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Профессиональная подготовка, переподготовка и повышение квалификации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</si>
  <si>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</si>
  <si>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</si>
  <si>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</si>
  <si>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</si>
  <si>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</si>
  <si>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ОХРАНА ОКРУЖАЮЩЕЙ СРЕДЫ</t>
  </si>
  <si>
    <t>Другие вопросы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</si>
  <si>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</si>
  <si>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</si>
  <si>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</si>
  <si>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</si>
  <si>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</si>
  <si>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</si>
  <si>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</si>
  <si>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Сельское хозяйство и рыболовство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</si>
  <si>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</si>
  <si>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</si>
  <si>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</si>
  <si>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</si>
  <si>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Органы юстиции</t>
  </si>
  <si>
    <t>НАЦИОНАЛЬНАЯ БЕЗОПАСНОСТЬ И ПРАВООХРАНИТЕЛЬНАЯ ДЕЯТЕЛЬНОСТЬ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</si>
  <si>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</si>
  <si>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</si>
  <si>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</si>
  <si>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</si>
  <si>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</si>
  <si>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</si>
  <si>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</si>
  <si>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ПР</t>
  </si>
  <si>
    <t>РЗ</t>
  </si>
  <si>
    <t>Код раздела</t>
  </si>
  <si>
    <t>Наименование</t>
  </si>
  <si>
    <t>(тыс. руб.)</t>
  </si>
  <si>
    <t>Массовый спорт</t>
  </si>
  <si>
    <t>Лесное хозяйство</t>
  </si>
  <si>
    <t>Сведения о внесенных в 2025 году изменениях в бюджет города Оренбурга по расходам</t>
  </si>
  <si>
    <t>Принятый бюджет на 2025 год (РОГС от 24.12.2024 № 565)</t>
  </si>
  <si>
    <t>Изменения от 16.06.2025</t>
  </si>
  <si>
    <t>Бюджет с учетом изменений (РОГС от 16.06.2025 № 620)</t>
  </si>
  <si>
    <t>Изменения от 28.08.2025</t>
  </si>
  <si>
    <t>Бюджет с учетом изменений (РОГС от 28.08.2025 № 633)</t>
  </si>
  <si>
    <t>Изменения от 09.10.2025</t>
  </si>
  <si>
    <t>Бюджет с учетом изменений (РОГС от 09.10.2025 № 11)</t>
  </si>
  <si>
    <t>Изменения от 25.12.2025</t>
  </si>
  <si>
    <t>Бюджет с учетом изменений (РОГС от 25.12.2025 № 27)</t>
  </si>
  <si>
    <t>Судебная система</t>
  </si>
  <si>
    <t>Обеспечение проведения выборов и референдумов</t>
  </si>
  <si>
    <t>ИТОГО 
бюджет с учетом всех изменений 
2025 год</t>
  </si>
  <si>
    <t>Изменения, не вошедшие в решение ОГС об уточнении бюджета
(декабрь)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</si>
</sst>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[Red]\-#,##0.00;0.00"/>
    <numFmt numFmtId="165" formatCode="00"/>
    <numFmt numFmtId="166" formatCode="0000"/>
    <numFmt numFmtId="167" formatCode="#,##0.0"/>
  </numFmts>
  <fonts count="10" x14ac:knownFonts="1">
    <font>
      <sz val="10"/>
      <name val="Arial"/>
      <charset val="204"/>
    </font>
    <font>
      <sz val="12"/>
      <name val="Times New Roman"/>
      <charset val="204"/>
    </font>
    <font>
      <sz val="10"/>
      <name val="Times New Roman"/>
      <charset val="204"/>
    </font>
    <font>
      <b/>
      <sz val="8"/>
      <name val="Times New Roman"/>
      <charset val="204"/>
    </font>
    <font>
      <sz val="8"/>
      <name val="Times New Roman"/>
      <charset val="204"/>
    </font>
    <font>
      <sz val="11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Fill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4" fillId="0" borderId="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1" fillId="2" borderId="1" xfId="0" applyNumberFormat="1" applyFont="1" applyFill="1" applyBorder="1" applyAlignment="1" applyProtection="1">
      <alignment vertical="top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/>
      <protection hidden="1"/>
    </xf>
    <xf numFmtId="165" fontId="1" fillId="2" borderId="1" xfId="0" applyNumberFormat="1" applyFont="1" applyFill="1" applyBorder="1" applyAlignment="1" applyProtection="1">
      <alignment horizontal="center" vertical="center"/>
      <protection hidden="1"/>
    </xf>
    <xf numFmtId="167" fontId="1" fillId="2" borderId="1" xfId="0" applyNumberFormat="1" applyFont="1" applyFill="1" applyBorder="1" applyAlignment="1" applyProtection="1">
      <alignment horizontal="right" vertical="center" wrapText="1"/>
      <protection hidden="1"/>
    </xf>
    <xf numFmtId="167" fontId="3" fillId="0" borderId="1" xfId="0" applyNumberFormat="1" applyFont="1" applyFill="1" applyBorder="1" applyAlignment="1" applyProtection="1">
      <protection hidden="1"/>
    </xf>
    <xf numFmtId="0" fontId="8" fillId="0" borderId="1" xfId="0" applyNumberFormat="1" applyFont="1" applyFill="1" applyBorder="1" applyAlignment="1" applyProtection="1">
      <alignment horizontal="left"/>
      <protection hidden="1"/>
    </xf>
    <xf numFmtId="0" fontId="8" fillId="0" borderId="1" xfId="0" applyNumberFormat="1" applyFont="1" applyFill="1" applyBorder="1" applyAlignment="1" applyProtection="1">
      <protection hidden="1"/>
    </xf>
    <xf numFmtId="164" fontId="8" fillId="0" borderId="1" xfId="0" applyNumberFormat="1" applyFont="1" applyFill="1" applyBorder="1" applyAlignment="1" applyProtection="1">
      <protection hidden="1"/>
    </xf>
    <xf numFmtId="167" fontId="8" fillId="0" borderId="1" xfId="0" applyNumberFormat="1" applyFont="1" applyFill="1" applyBorder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3" fillId="3" borderId="2" xfId="0" applyNumberFormat="1" applyFont="1" applyFill="1" applyBorder="1" applyAlignment="1" applyProtection="1">
      <alignment horizontal="center" vertical="center"/>
      <protection hidden="1"/>
    </xf>
    <xf numFmtId="167" fontId="1" fillId="3" borderId="1" xfId="0" applyNumberFormat="1" applyFont="1" applyFill="1" applyBorder="1" applyAlignment="1" applyProtection="1">
      <alignment horizontal="right" vertical="center" wrapText="1"/>
      <protection hidden="1"/>
    </xf>
    <xf numFmtId="167" fontId="3" fillId="3" borderId="1" xfId="0" applyNumberFormat="1" applyFont="1" applyFill="1" applyBorder="1" applyAlignment="1" applyProtection="1">
      <protection hidden="1"/>
    </xf>
    <xf numFmtId="167" fontId="8" fillId="3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7" fillId="2" borderId="1" xfId="0" applyNumberFormat="1" applyFont="1" applyFill="1" applyBorder="1" applyAlignment="1" applyProtection="1">
      <alignment vertical="top" wrapText="1"/>
      <protection hidden="1"/>
    </xf>
    <xf numFmtId="167" fontId="7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9"/>
  <sheetViews>
    <sheetView showGridLines="0" tabSelected="1" zoomScale="90" zoomScaleNormal="90" workbookViewId="0">
      <selection activeCell="R3" sqref="R3:R4"/>
    </sheetView>
  </sheetViews>
  <sheetFormatPr defaultColWidth="9.140625" defaultRowHeight="12.75" x14ac:dyDescent="0.2"/>
  <cols>
    <col min="1" max="1" width="1.42578125" customWidth="1"/>
    <col min="2" max="2" width="46.7109375" customWidth="1"/>
    <col min="3" max="3" width="0" hidden="1" customWidth="1"/>
    <col min="4" max="4" width="5.5703125" customWidth="1"/>
    <col min="5" max="5" width="5.140625" customWidth="1"/>
    <col min="6" max="14" width="18.5703125" customWidth="1"/>
    <col min="15" max="16" width="18.5703125" hidden="1" customWidth="1"/>
    <col min="17" max="18" width="18.5703125" customWidth="1"/>
    <col min="19" max="19" width="0.42578125" customWidth="1"/>
    <col min="20" max="264" width="9.140625" customWidth="1"/>
  </cols>
  <sheetData>
    <row r="1" spans="1:19" ht="27.75" customHeight="1" x14ac:dyDescent="0.2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4"/>
      <c r="R1" s="24"/>
      <c r="S1" s="1"/>
    </row>
    <row r="2" spans="1:19" ht="12.75" customHeight="1" x14ac:dyDescent="0.2">
      <c r="A2" s="5"/>
      <c r="B2" s="2"/>
      <c r="C2" s="5"/>
      <c r="D2" s="5"/>
      <c r="E2" s="2"/>
      <c r="F2" s="1"/>
      <c r="G2" s="1"/>
      <c r="H2" s="1"/>
      <c r="I2" s="1"/>
      <c r="J2" s="1"/>
      <c r="K2" s="1"/>
      <c r="L2" s="1"/>
      <c r="M2" s="1"/>
      <c r="N2" s="18" t="s">
        <v>54</v>
      </c>
      <c r="O2" s="1"/>
      <c r="S2" s="1"/>
    </row>
    <row r="3" spans="1:19" ht="19.5" customHeight="1" x14ac:dyDescent="0.2">
      <c r="A3" s="5"/>
      <c r="B3" s="33" t="s">
        <v>53</v>
      </c>
      <c r="C3" s="31" t="s">
        <v>52</v>
      </c>
      <c r="D3" s="31" t="s">
        <v>51</v>
      </c>
      <c r="E3" s="31" t="s">
        <v>50</v>
      </c>
      <c r="F3" s="34" t="s">
        <v>58</v>
      </c>
      <c r="G3" s="27" t="s">
        <v>59</v>
      </c>
      <c r="H3" s="29" t="s">
        <v>60</v>
      </c>
      <c r="I3" s="27" t="s">
        <v>61</v>
      </c>
      <c r="J3" s="29" t="s">
        <v>62</v>
      </c>
      <c r="K3" s="27" t="s">
        <v>63</v>
      </c>
      <c r="L3" s="29" t="s">
        <v>64</v>
      </c>
      <c r="M3" s="27" t="s">
        <v>65</v>
      </c>
      <c r="N3" s="29" t="s">
        <v>66</v>
      </c>
      <c r="O3" s="27"/>
      <c r="P3" s="29"/>
      <c r="Q3" s="27" t="s">
        <v>70</v>
      </c>
      <c r="R3" s="29" t="s">
        <v>69</v>
      </c>
      <c r="S3" s="3"/>
    </row>
    <row r="4" spans="1:19" ht="72.75" customHeight="1" x14ac:dyDescent="0.2">
      <c r="A4" s="5"/>
      <c r="B4" s="33"/>
      <c r="C4" s="31"/>
      <c r="D4" s="31"/>
      <c r="E4" s="31"/>
      <c r="F4" s="31"/>
      <c r="G4" s="28"/>
      <c r="H4" s="30"/>
      <c r="I4" s="28"/>
      <c r="J4" s="30"/>
      <c r="K4" s="28"/>
      <c r="L4" s="30"/>
      <c r="M4" s="28"/>
      <c r="N4" s="30"/>
      <c r="O4" s="28"/>
      <c r="P4" s="30"/>
      <c r="Q4" s="28"/>
      <c r="R4" s="30"/>
      <c r="S4" s="3"/>
    </row>
    <row r="5" spans="1:19" ht="12.75" customHeight="1" x14ac:dyDescent="0.2">
      <c r="A5" s="2"/>
      <c r="B5" s="8">
        <v>1</v>
      </c>
      <c r="C5" s="8">
        <v>2</v>
      </c>
      <c r="D5" s="8">
        <v>2</v>
      </c>
      <c r="E5" s="8">
        <v>3</v>
      </c>
      <c r="F5" s="8">
        <v>4</v>
      </c>
      <c r="G5" s="19">
        <v>5</v>
      </c>
      <c r="H5" s="8">
        <v>6</v>
      </c>
      <c r="I5" s="19">
        <v>7</v>
      </c>
      <c r="J5" s="8">
        <v>8</v>
      </c>
      <c r="K5" s="19">
        <v>9</v>
      </c>
      <c r="L5" s="8">
        <v>10</v>
      </c>
      <c r="M5" s="19">
        <v>11</v>
      </c>
      <c r="N5" s="8">
        <v>12</v>
      </c>
      <c r="O5" s="19">
        <v>9</v>
      </c>
      <c r="P5" s="8">
        <v>10</v>
      </c>
      <c r="Q5" s="19">
        <v>13</v>
      </c>
      <c r="R5" s="8">
        <v>14</v>
      </c>
      <c r="S5" s="2"/>
    </row>
    <row r="6" spans="1:19" ht="15.75" x14ac:dyDescent="0.2">
      <c r="A6" s="6"/>
      <c r="B6" s="9" t="s">
        <v>49</v>
      </c>
      <c r="C6" s="10">
        <v>100</v>
      </c>
      <c r="D6" s="11">
        <v>1</v>
      </c>
      <c r="E6" s="11">
        <v>0</v>
      </c>
      <c r="F6" s="12">
        <f>SUM(F7:F14)</f>
        <v>1353529.6</v>
      </c>
      <c r="G6" s="20">
        <f>SUM(G7:G14)</f>
        <v>63641.899999999994</v>
      </c>
      <c r="H6" s="12">
        <f>SUM(H7:H14)</f>
        <v>1417171.5</v>
      </c>
      <c r="I6" s="20">
        <f t="shared" ref="I6" si="0">SUM(I7:I14)</f>
        <v>-125721.1</v>
      </c>
      <c r="J6" s="12">
        <f t="shared" ref="J6:K6" si="1">SUM(J7:J14)</f>
        <v>1291450.5</v>
      </c>
      <c r="K6" s="20">
        <f t="shared" si="1"/>
        <v>262731.8</v>
      </c>
      <c r="L6" s="12">
        <f t="shared" ref="L6" si="2">SUM(L7:L14)</f>
        <v>1554182.2</v>
      </c>
      <c r="M6" s="20">
        <f t="shared" ref="M6:R6" si="3">SUM(M7:M14)</f>
        <v>-28059.799999999996</v>
      </c>
      <c r="N6" s="12">
        <f t="shared" si="3"/>
        <v>1526122.4</v>
      </c>
      <c r="O6" s="20">
        <f t="shared" si="3"/>
        <v>0</v>
      </c>
      <c r="P6" s="12">
        <f t="shared" si="3"/>
        <v>0</v>
      </c>
      <c r="Q6" s="20">
        <f t="shared" si="3"/>
        <v>-4226</v>
      </c>
      <c r="R6" s="12">
        <f t="shared" si="3"/>
        <v>1521896.4</v>
      </c>
      <c r="S6" s="7"/>
    </row>
    <row r="7" spans="1:19" ht="47.25" x14ac:dyDescent="0.2">
      <c r="A7" s="6"/>
      <c r="B7" s="9" t="s">
        <v>48</v>
      </c>
      <c r="C7" s="10">
        <v>102</v>
      </c>
      <c r="D7" s="11">
        <v>1</v>
      </c>
      <c r="E7" s="11">
        <v>2</v>
      </c>
      <c r="F7" s="12">
        <v>5122</v>
      </c>
      <c r="G7" s="20"/>
      <c r="H7" s="12">
        <v>5122</v>
      </c>
      <c r="I7" s="20"/>
      <c r="J7" s="12">
        <v>5122</v>
      </c>
      <c r="K7" s="20">
        <v>-1251.2</v>
      </c>
      <c r="L7" s="12">
        <v>3870.8</v>
      </c>
      <c r="M7" s="20">
        <v>-100</v>
      </c>
      <c r="N7" s="12">
        <v>3770.8</v>
      </c>
      <c r="O7" s="20"/>
      <c r="P7" s="12"/>
      <c r="Q7" s="20"/>
      <c r="R7" s="12">
        <v>3770.8</v>
      </c>
      <c r="S7" s="7"/>
    </row>
    <row r="8" spans="1:19" ht="63" x14ac:dyDescent="0.2">
      <c r="A8" s="6"/>
      <c r="B8" s="9" t="s">
        <v>47</v>
      </c>
      <c r="C8" s="10">
        <v>103</v>
      </c>
      <c r="D8" s="11">
        <v>1</v>
      </c>
      <c r="E8" s="11">
        <v>3</v>
      </c>
      <c r="F8" s="12">
        <v>77540.899999999994</v>
      </c>
      <c r="G8" s="20"/>
      <c r="H8" s="12">
        <v>77540.899999999994</v>
      </c>
      <c r="I8" s="20">
        <v>200</v>
      </c>
      <c r="J8" s="12">
        <v>77740.899999999994</v>
      </c>
      <c r="K8" s="20">
        <v>1209.4000000000001</v>
      </c>
      <c r="L8" s="12">
        <v>78950.3</v>
      </c>
      <c r="M8" s="20">
        <v>-3666.2</v>
      </c>
      <c r="N8" s="12">
        <v>75284.100000000006</v>
      </c>
      <c r="O8" s="20"/>
      <c r="P8" s="12"/>
      <c r="Q8" s="20"/>
      <c r="R8" s="12">
        <v>75284.100000000006</v>
      </c>
      <c r="S8" s="7"/>
    </row>
    <row r="9" spans="1:19" ht="78.75" x14ac:dyDescent="0.2">
      <c r="A9" s="6"/>
      <c r="B9" s="9" t="s">
        <v>46</v>
      </c>
      <c r="C9" s="10">
        <v>104</v>
      </c>
      <c r="D9" s="11">
        <v>1</v>
      </c>
      <c r="E9" s="11">
        <v>4</v>
      </c>
      <c r="F9" s="12">
        <v>377712.5</v>
      </c>
      <c r="G9" s="20">
        <v>5264.1</v>
      </c>
      <c r="H9" s="12">
        <v>382976.6</v>
      </c>
      <c r="I9" s="20">
        <v>17797.3</v>
      </c>
      <c r="J9" s="12">
        <v>400773.9</v>
      </c>
      <c r="K9" s="20">
        <v>26841.5</v>
      </c>
      <c r="L9" s="12">
        <v>427615.4</v>
      </c>
      <c r="M9" s="20">
        <v>30758.9</v>
      </c>
      <c r="N9" s="12">
        <v>458374.3</v>
      </c>
      <c r="O9" s="20"/>
      <c r="P9" s="12"/>
      <c r="Q9" s="20">
        <v>70</v>
      </c>
      <c r="R9" s="12">
        <v>458444.3</v>
      </c>
      <c r="S9" s="7"/>
    </row>
    <row r="10" spans="1:19" ht="15.75" x14ac:dyDescent="0.2">
      <c r="A10" s="6"/>
      <c r="B10" s="25" t="s">
        <v>67</v>
      </c>
      <c r="C10" s="10"/>
      <c r="D10" s="11">
        <v>1</v>
      </c>
      <c r="E10" s="11">
        <v>5</v>
      </c>
      <c r="F10" s="12">
        <v>42</v>
      </c>
      <c r="G10" s="20"/>
      <c r="H10" s="12">
        <v>42</v>
      </c>
      <c r="I10" s="20"/>
      <c r="J10" s="12">
        <v>42</v>
      </c>
      <c r="K10" s="20"/>
      <c r="L10" s="12">
        <v>42</v>
      </c>
      <c r="M10" s="20"/>
      <c r="N10" s="12">
        <v>42</v>
      </c>
      <c r="O10" s="20"/>
      <c r="P10" s="12"/>
      <c r="Q10" s="20"/>
      <c r="R10" s="12">
        <v>42</v>
      </c>
      <c r="S10" s="7"/>
    </row>
    <row r="11" spans="1:19" ht="63" x14ac:dyDescent="0.2">
      <c r="A11" s="6"/>
      <c r="B11" s="9" t="s">
        <v>45</v>
      </c>
      <c r="C11" s="10">
        <v>106</v>
      </c>
      <c r="D11" s="11">
        <v>1</v>
      </c>
      <c r="E11" s="11">
        <v>6</v>
      </c>
      <c r="F11" s="12">
        <v>147174</v>
      </c>
      <c r="G11" s="20"/>
      <c r="H11" s="12">
        <v>147174</v>
      </c>
      <c r="I11" s="20">
        <v>-89.3</v>
      </c>
      <c r="J11" s="12">
        <v>147084.70000000001</v>
      </c>
      <c r="K11" s="20">
        <v>-18690</v>
      </c>
      <c r="L11" s="12">
        <v>128394.7</v>
      </c>
      <c r="M11" s="20">
        <v>4554.2</v>
      </c>
      <c r="N11" s="12">
        <v>132948.9</v>
      </c>
      <c r="O11" s="20"/>
      <c r="P11" s="12"/>
      <c r="Q11" s="20"/>
      <c r="R11" s="12">
        <v>132948.9</v>
      </c>
      <c r="S11" s="7"/>
    </row>
    <row r="12" spans="1:19" ht="31.5" x14ac:dyDescent="0.2">
      <c r="A12" s="6"/>
      <c r="B12" s="25" t="s">
        <v>68</v>
      </c>
      <c r="C12" s="10"/>
      <c r="D12" s="11">
        <v>1</v>
      </c>
      <c r="E12" s="11">
        <v>7</v>
      </c>
      <c r="F12" s="12">
        <v>67000</v>
      </c>
      <c r="G12" s="20"/>
      <c r="H12" s="12">
        <v>67000</v>
      </c>
      <c r="I12" s="20"/>
      <c r="J12" s="12">
        <v>67000</v>
      </c>
      <c r="K12" s="20"/>
      <c r="L12" s="12">
        <v>67000</v>
      </c>
      <c r="M12" s="20"/>
      <c r="N12" s="12">
        <v>67000</v>
      </c>
      <c r="O12" s="20"/>
      <c r="P12" s="12"/>
      <c r="Q12" s="20"/>
      <c r="R12" s="12">
        <v>67000</v>
      </c>
      <c r="S12" s="7"/>
    </row>
    <row r="13" spans="1:19" ht="15.75" x14ac:dyDescent="0.2">
      <c r="A13" s="6"/>
      <c r="B13" s="9" t="s">
        <v>44</v>
      </c>
      <c r="C13" s="10">
        <v>111</v>
      </c>
      <c r="D13" s="11">
        <v>1</v>
      </c>
      <c r="E13" s="11">
        <v>11</v>
      </c>
      <c r="F13" s="12">
        <v>140000</v>
      </c>
      <c r="G13" s="20">
        <v>-25246.1</v>
      </c>
      <c r="H13" s="12">
        <v>114753.9</v>
      </c>
      <c r="I13" s="20">
        <v>-72442.3</v>
      </c>
      <c r="J13" s="12">
        <v>42311.7</v>
      </c>
      <c r="K13" s="20">
        <v>116522.2</v>
      </c>
      <c r="L13" s="12">
        <v>158833.9</v>
      </c>
      <c r="M13" s="20">
        <v>-46762.7</v>
      </c>
      <c r="N13" s="12">
        <v>112071.2</v>
      </c>
      <c r="O13" s="20"/>
      <c r="P13" s="12"/>
      <c r="Q13" s="20">
        <v>8793.6</v>
      </c>
      <c r="R13" s="12">
        <v>120864.8</v>
      </c>
      <c r="S13" s="7"/>
    </row>
    <row r="14" spans="1:19" ht="15.75" x14ac:dyDescent="0.2">
      <c r="A14" s="6"/>
      <c r="B14" s="9" t="s">
        <v>43</v>
      </c>
      <c r="C14" s="10">
        <v>113</v>
      </c>
      <c r="D14" s="11">
        <v>1</v>
      </c>
      <c r="E14" s="11">
        <v>13</v>
      </c>
      <c r="F14" s="12">
        <v>538938.19999999995</v>
      </c>
      <c r="G14" s="20">
        <v>83623.899999999994</v>
      </c>
      <c r="H14" s="12">
        <v>622562.1</v>
      </c>
      <c r="I14" s="20">
        <v>-71186.8</v>
      </c>
      <c r="J14" s="12">
        <v>551375.30000000005</v>
      </c>
      <c r="K14" s="20">
        <v>138099.9</v>
      </c>
      <c r="L14" s="12">
        <v>689475.1</v>
      </c>
      <c r="M14" s="20">
        <v>-12844</v>
      </c>
      <c r="N14" s="12">
        <v>676631.1</v>
      </c>
      <c r="O14" s="20"/>
      <c r="P14" s="12"/>
      <c r="Q14" s="20">
        <v>-13089.6</v>
      </c>
      <c r="R14" s="12">
        <v>663541.5</v>
      </c>
      <c r="S14" s="7"/>
    </row>
    <row r="15" spans="1:19" ht="33.75" customHeight="1" x14ac:dyDescent="0.2">
      <c r="A15" s="6"/>
      <c r="B15" s="9" t="s">
        <v>42</v>
      </c>
      <c r="C15" s="10">
        <v>300</v>
      </c>
      <c r="D15" s="11">
        <v>3</v>
      </c>
      <c r="E15" s="11">
        <v>0</v>
      </c>
      <c r="F15" s="12">
        <f>SUM(F16:F19)</f>
        <v>143302.20000000001</v>
      </c>
      <c r="G15" s="20">
        <f t="shared" ref="G15:O15" si="4">SUM(G16:G19)</f>
        <v>13314</v>
      </c>
      <c r="H15" s="12">
        <f>SUM(H16:H19)</f>
        <v>156616.20000000001</v>
      </c>
      <c r="I15" s="20">
        <f t="shared" ref="I15" si="5">SUM(I16:I19)</f>
        <v>1158.3</v>
      </c>
      <c r="J15" s="12">
        <f>SUM(J16:J19)</f>
        <v>157774.5</v>
      </c>
      <c r="K15" s="20">
        <f t="shared" ref="K15" si="6">SUM(K16:K19)</f>
        <v>2775.2</v>
      </c>
      <c r="L15" s="12">
        <f>SUM(L16:L19)</f>
        <v>160549.70000000001</v>
      </c>
      <c r="M15" s="20">
        <f t="shared" si="4"/>
        <v>6130.6</v>
      </c>
      <c r="N15" s="12">
        <f>SUM(N16:N19)</f>
        <v>166680.30000000002</v>
      </c>
      <c r="O15" s="20">
        <f t="shared" si="4"/>
        <v>0</v>
      </c>
      <c r="P15" s="12">
        <f>SUM(P16:P19)</f>
        <v>0</v>
      </c>
      <c r="Q15" s="20">
        <f t="shared" ref="Q15" si="7">SUM(Q16:Q19)</f>
        <v>-3800</v>
      </c>
      <c r="R15" s="12">
        <f>SUM(R16:R19)</f>
        <v>162880.30000000002</v>
      </c>
      <c r="S15" s="7"/>
    </row>
    <row r="16" spans="1:19" ht="15.75" x14ac:dyDescent="0.2">
      <c r="A16" s="6"/>
      <c r="B16" s="9" t="s">
        <v>41</v>
      </c>
      <c r="C16" s="10">
        <v>304</v>
      </c>
      <c r="D16" s="11">
        <v>3</v>
      </c>
      <c r="E16" s="11">
        <v>4</v>
      </c>
      <c r="F16" s="12">
        <v>39241.300000000003</v>
      </c>
      <c r="G16" s="20"/>
      <c r="H16" s="12">
        <v>39241.300000000003</v>
      </c>
      <c r="I16" s="20"/>
      <c r="J16" s="12">
        <v>39241.300000000003</v>
      </c>
      <c r="K16" s="20"/>
      <c r="L16" s="12">
        <v>39241.300000000003</v>
      </c>
      <c r="M16" s="20"/>
      <c r="N16" s="12">
        <v>39241.300000000003</v>
      </c>
      <c r="O16" s="20"/>
      <c r="P16" s="12"/>
      <c r="Q16" s="20"/>
      <c r="R16" s="12">
        <v>39241.300000000003</v>
      </c>
      <c r="S16" s="7"/>
    </row>
    <row r="17" spans="1:19" ht="15.75" x14ac:dyDescent="0.2">
      <c r="A17" s="6"/>
      <c r="B17" s="9" t="s">
        <v>40</v>
      </c>
      <c r="C17" s="10">
        <v>309</v>
      </c>
      <c r="D17" s="11">
        <v>3</v>
      </c>
      <c r="E17" s="11">
        <v>9</v>
      </c>
      <c r="F17" s="12">
        <v>175.2</v>
      </c>
      <c r="G17" s="20">
        <v>3454</v>
      </c>
      <c r="H17" s="12">
        <v>3629.2</v>
      </c>
      <c r="I17" s="20"/>
      <c r="J17" s="12">
        <v>3629.2</v>
      </c>
      <c r="K17" s="20"/>
      <c r="L17" s="12">
        <v>3629.2</v>
      </c>
      <c r="M17" s="20"/>
      <c r="N17" s="12">
        <v>3629.2</v>
      </c>
      <c r="O17" s="20"/>
      <c r="P17" s="12"/>
      <c r="Q17" s="20"/>
      <c r="R17" s="12">
        <v>3629.2</v>
      </c>
      <c r="S17" s="7"/>
    </row>
    <row r="18" spans="1:19" ht="63" x14ac:dyDescent="0.2">
      <c r="A18" s="6"/>
      <c r="B18" s="9" t="s">
        <v>39</v>
      </c>
      <c r="C18" s="10">
        <v>310</v>
      </c>
      <c r="D18" s="11">
        <v>3</v>
      </c>
      <c r="E18" s="11">
        <v>10</v>
      </c>
      <c r="F18" s="12">
        <v>93530.1</v>
      </c>
      <c r="G18" s="20">
        <v>9860</v>
      </c>
      <c r="H18" s="12">
        <v>103390.1</v>
      </c>
      <c r="I18" s="20">
        <v>1158.3</v>
      </c>
      <c r="J18" s="12">
        <v>104548.4</v>
      </c>
      <c r="K18" s="20">
        <v>2780.2</v>
      </c>
      <c r="L18" s="12">
        <v>107328.6</v>
      </c>
      <c r="M18" s="20">
        <v>6130.6</v>
      </c>
      <c r="N18" s="12">
        <v>113459.2</v>
      </c>
      <c r="O18" s="20"/>
      <c r="P18" s="12"/>
      <c r="Q18" s="20">
        <v>-3800</v>
      </c>
      <c r="R18" s="12">
        <v>109659.2</v>
      </c>
      <c r="S18" s="7"/>
    </row>
    <row r="19" spans="1:19" ht="47.25" x14ac:dyDescent="0.2">
      <c r="A19" s="6"/>
      <c r="B19" s="9" t="s">
        <v>38</v>
      </c>
      <c r="C19" s="10">
        <v>314</v>
      </c>
      <c r="D19" s="11">
        <v>3</v>
      </c>
      <c r="E19" s="11">
        <v>14</v>
      </c>
      <c r="F19" s="12">
        <v>10355.6</v>
      </c>
      <c r="G19" s="20"/>
      <c r="H19" s="12">
        <v>10355.6</v>
      </c>
      <c r="I19" s="20"/>
      <c r="J19" s="12">
        <v>10355.6</v>
      </c>
      <c r="K19" s="20">
        <v>-5</v>
      </c>
      <c r="L19" s="12">
        <v>10350.6</v>
      </c>
      <c r="M19" s="20"/>
      <c r="N19" s="12">
        <v>10350.6</v>
      </c>
      <c r="O19" s="20"/>
      <c r="P19" s="12"/>
      <c r="Q19" s="20"/>
      <c r="R19" s="12">
        <v>10350.6</v>
      </c>
      <c r="S19" s="7"/>
    </row>
    <row r="20" spans="1:19" ht="15.75" x14ac:dyDescent="0.2">
      <c r="A20" s="6"/>
      <c r="B20" s="9" t="s">
        <v>37</v>
      </c>
      <c r="C20" s="10">
        <v>400</v>
      </c>
      <c r="D20" s="11">
        <v>4</v>
      </c>
      <c r="E20" s="11">
        <v>0</v>
      </c>
      <c r="F20" s="12">
        <f t="shared" ref="F20:P20" si="8">SUM(F21:F25)</f>
        <v>6988421.0999999996</v>
      </c>
      <c r="G20" s="20">
        <f t="shared" si="8"/>
        <v>520644.9</v>
      </c>
      <c r="H20" s="12">
        <f t="shared" si="8"/>
        <v>7509066</v>
      </c>
      <c r="I20" s="20">
        <f t="shared" ref="I20" si="9">SUM(I21:I25)</f>
        <v>215206.9</v>
      </c>
      <c r="J20" s="12">
        <f t="shared" ref="J20:K20" si="10">SUM(J21:J25)</f>
        <v>7724272.7999999998</v>
      </c>
      <c r="K20" s="20">
        <f t="shared" si="10"/>
        <v>-11984</v>
      </c>
      <c r="L20" s="12">
        <f t="shared" ref="L20" si="11">SUM(L21:L25)</f>
        <v>7712288.8999999994</v>
      </c>
      <c r="M20" s="20">
        <f t="shared" si="8"/>
        <v>-319097.3</v>
      </c>
      <c r="N20" s="12">
        <f t="shared" si="8"/>
        <v>7393191.4999999991</v>
      </c>
      <c r="O20" s="20">
        <f t="shared" si="8"/>
        <v>0</v>
      </c>
      <c r="P20" s="12">
        <f t="shared" si="8"/>
        <v>0</v>
      </c>
      <c r="Q20" s="20">
        <f t="shared" ref="Q20:R20" si="12">SUM(Q21:Q25)</f>
        <v>0</v>
      </c>
      <c r="R20" s="12">
        <f t="shared" si="12"/>
        <v>7393191.4999999991</v>
      </c>
      <c r="S20" s="7"/>
    </row>
    <row r="21" spans="1:19" ht="15.75" x14ac:dyDescent="0.2">
      <c r="A21" s="6"/>
      <c r="B21" s="9" t="s">
        <v>36</v>
      </c>
      <c r="C21" s="10">
        <v>405</v>
      </c>
      <c r="D21" s="11">
        <v>4</v>
      </c>
      <c r="E21" s="11">
        <v>5</v>
      </c>
      <c r="F21" s="12">
        <v>4102.3</v>
      </c>
      <c r="G21" s="20"/>
      <c r="H21" s="12">
        <v>4102.3</v>
      </c>
      <c r="I21" s="20"/>
      <c r="J21" s="12">
        <v>4102.3</v>
      </c>
      <c r="K21" s="20"/>
      <c r="L21" s="12">
        <v>4102.3</v>
      </c>
      <c r="M21" s="20"/>
      <c r="N21" s="12">
        <v>4102.3</v>
      </c>
      <c r="O21" s="20"/>
      <c r="P21" s="12"/>
      <c r="Q21" s="20"/>
      <c r="R21" s="12">
        <v>4102.3</v>
      </c>
      <c r="S21" s="7"/>
    </row>
    <row r="22" spans="1:19" ht="15.75" x14ac:dyDescent="0.2">
      <c r="A22" s="6"/>
      <c r="B22" s="9" t="s">
        <v>56</v>
      </c>
      <c r="C22" s="10"/>
      <c r="D22" s="11">
        <v>4</v>
      </c>
      <c r="E22" s="11">
        <v>7</v>
      </c>
      <c r="F22" s="12">
        <v>835.5</v>
      </c>
      <c r="G22" s="20"/>
      <c r="H22" s="12">
        <v>835.5</v>
      </c>
      <c r="I22" s="20"/>
      <c r="J22" s="12">
        <v>835.5</v>
      </c>
      <c r="K22" s="20"/>
      <c r="L22" s="12">
        <v>835.5</v>
      </c>
      <c r="M22" s="20"/>
      <c r="N22" s="12">
        <v>835.5</v>
      </c>
      <c r="O22" s="20"/>
      <c r="P22" s="12"/>
      <c r="Q22" s="20"/>
      <c r="R22" s="12">
        <v>835.5</v>
      </c>
      <c r="S22" s="7"/>
    </row>
    <row r="23" spans="1:19" ht="15.75" x14ac:dyDescent="0.2">
      <c r="A23" s="6"/>
      <c r="B23" s="9" t="s">
        <v>35</v>
      </c>
      <c r="C23" s="10">
        <v>408</v>
      </c>
      <c r="D23" s="11">
        <v>4</v>
      </c>
      <c r="E23" s="11">
        <v>8</v>
      </c>
      <c r="F23" s="12">
        <v>965446.5</v>
      </c>
      <c r="G23" s="20">
        <v>7000</v>
      </c>
      <c r="H23" s="12">
        <v>972446.5</v>
      </c>
      <c r="I23" s="20"/>
      <c r="J23" s="12">
        <v>972446.5</v>
      </c>
      <c r="K23" s="20">
        <v>-2465.4</v>
      </c>
      <c r="L23" s="12">
        <v>969981</v>
      </c>
      <c r="M23" s="20">
        <v>58859</v>
      </c>
      <c r="N23" s="12">
        <v>1028840</v>
      </c>
      <c r="O23" s="20"/>
      <c r="P23" s="12"/>
      <c r="Q23" s="20"/>
      <c r="R23" s="12">
        <v>1028840</v>
      </c>
      <c r="S23" s="7"/>
    </row>
    <row r="24" spans="1:19" ht="15.75" x14ac:dyDescent="0.2">
      <c r="A24" s="6"/>
      <c r="B24" s="9" t="s">
        <v>34</v>
      </c>
      <c r="C24" s="10">
        <v>409</v>
      </c>
      <c r="D24" s="11">
        <v>4</v>
      </c>
      <c r="E24" s="11">
        <v>9</v>
      </c>
      <c r="F24" s="12">
        <v>5633600</v>
      </c>
      <c r="G24" s="20">
        <v>386480.3</v>
      </c>
      <c r="H24" s="12">
        <v>6020080.4000000004</v>
      </c>
      <c r="I24" s="20">
        <v>177756.79999999999</v>
      </c>
      <c r="J24" s="12">
        <v>6197837.0999999996</v>
      </c>
      <c r="K24" s="20">
        <v>-7102.2</v>
      </c>
      <c r="L24" s="12">
        <v>6190735</v>
      </c>
      <c r="M24" s="20">
        <v>-396023.3</v>
      </c>
      <c r="N24" s="12">
        <v>5794711.5999999996</v>
      </c>
      <c r="O24" s="20"/>
      <c r="P24" s="12"/>
      <c r="Q24" s="20"/>
      <c r="R24" s="12">
        <v>5794711.5999999996</v>
      </c>
      <c r="S24" s="7"/>
    </row>
    <row r="25" spans="1:19" ht="31.5" x14ac:dyDescent="0.2">
      <c r="A25" s="6"/>
      <c r="B25" s="9" t="s">
        <v>33</v>
      </c>
      <c r="C25" s="10">
        <v>412</v>
      </c>
      <c r="D25" s="11">
        <v>4</v>
      </c>
      <c r="E25" s="11">
        <v>12</v>
      </c>
      <c r="F25" s="12">
        <v>384436.8</v>
      </c>
      <c r="G25" s="20">
        <v>127164.6</v>
      </c>
      <c r="H25" s="12">
        <v>511601.3</v>
      </c>
      <c r="I25" s="20">
        <v>37450.1</v>
      </c>
      <c r="J25" s="12">
        <v>549051.4</v>
      </c>
      <c r="K25" s="20">
        <v>-2416.4</v>
      </c>
      <c r="L25" s="12">
        <v>546635.1</v>
      </c>
      <c r="M25" s="20">
        <v>18067</v>
      </c>
      <c r="N25" s="12">
        <v>564702.1</v>
      </c>
      <c r="O25" s="20"/>
      <c r="P25" s="12"/>
      <c r="Q25" s="20"/>
      <c r="R25" s="12">
        <v>564702.1</v>
      </c>
      <c r="S25" s="7"/>
    </row>
    <row r="26" spans="1:19" ht="31.5" x14ac:dyDescent="0.2">
      <c r="A26" s="6"/>
      <c r="B26" s="9" t="s">
        <v>32</v>
      </c>
      <c r="C26" s="10">
        <v>500</v>
      </c>
      <c r="D26" s="11">
        <v>5</v>
      </c>
      <c r="E26" s="11">
        <v>0</v>
      </c>
      <c r="F26" s="12">
        <f>SUM(F27:F30)</f>
        <v>2248070.6999999997</v>
      </c>
      <c r="G26" s="20">
        <f t="shared" ref="G26:O26" si="13">SUM(G27:G30)</f>
        <v>-443348.7</v>
      </c>
      <c r="H26" s="12">
        <f>SUM(H27:H30)</f>
        <v>1804722</v>
      </c>
      <c r="I26" s="20">
        <f t="shared" ref="I26" si="14">SUM(I27:I30)</f>
        <v>285901.3</v>
      </c>
      <c r="J26" s="12">
        <f>SUM(J27:J30)</f>
        <v>2090623.3</v>
      </c>
      <c r="K26" s="20">
        <f t="shared" ref="K26" si="15">SUM(K27:K30)</f>
        <v>180713.1</v>
      </c>
      <c r="L26" s="12">
        <f>SUM(L27:L30)</f>
        <v>2271336.4000000004</v>
      </c>
      <c r="M26" s="20">
        <f t="shared" si="13"/>
        <v>64757.4</v>
      </c>
      <c r="N26" s="12">
        <f>SUM(N27:N30)</f>
        <v>2336093.8000000003</v>
      </c>
      <c r="O26" s="20">
        <f t="shared" si="13"/>
        <v>0</v>
      </c>
      <c r="P26" s="12">
        <f>SUM(P27:P30)</f>
        <v>0</v>
      </c>
      <c r="Q26" s="20">
        <f t="shared" ref="Q26" si="16">SUM(Q27:Q30)</f>
        <v>-22350.699999999997</v>
      </c>
      <c r="R26" s="12">
        <f>SUM(R27:R30)</f>
        <v>2313743.0999999996</v>
      </c>
      <c r="S26" s="7"/>
    </row>
    <row r="27" spans="1:19" ht="15.75" x14ac:dyDescent="0.2">
      <c r="A27" s="6"/>
      <c r="B27" s="9" t="s">
        <v>31</v>
      </c>
      <c r="C27" s="10">
        <v>501</v>
      </c>
      <c r="D27" s="11">
        <v>5</v>
      </c>
      <c r="E27" s="11">
        <v>1</v>
      </c>
      <c r="F27" s="12">
        <v>396454.1</v>
      </c>
      <c r="G27" s="20">
        <v>76238.5</v>
      </c>
      <c r="H27" s="12">
        <v>472692.6</v>
      </c>
      <c r="I27" s="20">
        <v>212458.8</v>
      </c>
      <c r="J27" s="12">
        <v>685151.3</v>
      </c>
      <c r="K27" s="20">
        <v>151067</v>
      </c>
      <c r="L27" s="12">
        <v>836218.4</v>
      </c>
      <c r="M27" s="20">
        <v>35750.5</v>
      </c>
      <c r="N27" s="12">
        <v>871968.9</v>
      </c>
      <c r="O27" s="20"/>
      <c r="P27" s="12"/>
      <c r="Q27" s="20">
        <v>1494.3</v>
      </c>
      <c r="R27" s="12">
        <v>873463.2</v>
      </c>
      <c r="S27" s="7"/>
    </row>
    <row r="28" spans="1:19" ht="15.75" x14ac:dyDescent="0.2">
      <c r="A28" s="6"/>
      <c r="B28" s="9" t="s">
        <v>30</v>
      </c>
      <c r="C28" s="10">
        <v>502</v>
      </c>
      <c r="D28" s="11">
        <v>5</v>
      </c>
      <c r="E28" s="11">
        <v>2</v>
      </c>
      <c r="F28" s="12">
        <v>18821.5</v>
      </c>
      <c r="G28" s="20">
        <v>450.7</v>
      </c>
      <c r="H28" s="12">
        <v>19272.2</v>
      </c>
      <c r="I28" s="20">
        <v>2500</v>
      </c>
      <c r="J28" s="12">
        <v>21772.2</v>
      </c>
      <c r="K28" s="20">
        <v>8449.7000000000007</v>
      </c>
      <c r="L28" s="12">
        <v>30221.9</v>
      </c>
      <c r="M28" s="20">
        <v>-176.7</v>
      </c>
      <c r="N28" s="12">
        <v>30045.200000000001</v>
      </c>
      <c r="O28" s="20"/>
      <c r="P28" s="12"/>
      <c r="Q28" s="20">
        <v>-8500</v>
      </c>
      <c r="R28" s="12">
        <v>21545.1</v>
      </c>
      <c r="S28" s="7"/>
    </row>
    <row r="29" spans="1:19" ht="15.75" x14ac:dyDescent="0.2">
      <c r="A29" s="6"/>
      <c r="B29" s="9" t="s">
        <v>29</v>
      </c>
      <c r="C29" s="10">
        <v>503</v>
      </c>
      <c r="D29" s="11">
        <v>5</v>
      </c>
      <c r="E29" s="11">
        <v>3</v>
      </c>
      <c r="F29" s="12">
        <v>1709906.3</v>
      </c>
      <c r="G29" s="20">
        <v>-534543</v>
      </c>
      <c r="H29" s="12">
        <v>1175363.2</v>
      </c>
      <c r="I29" s="20">
        <v>53902.3</v>
      </c>
      <c r="J29" s="12">
        <v>1229265.6000000001</v>
      </c>
      <c r="K29" s="20">
        <v>14012.1</v>
      </c>
      <c r="L29" s="12">
        <v>1243277.6000000001</v>
      </c>
      <c r="M29" s="20">
        <v>4229.5</v>
      </c>
      <c r="N29" s="12">
        <v>1247507.1000000001</v>
      </c>
      <c r="O29" s="20"/>
      <c r="P29" s="12"/>
      <c r="Q29" s="20">
        <v>-28364.6</v>
      </c>
      <c r="R29" s="12">
        <v>1219142.5</v>
      </c>
      <c r="S29" s="7"/>
    </row>
    <row r="30" spans="1:19" ht="31.5" x14ac:dyDescent="0.2">
      <c r="A30" s="6"/>
      <c r="B30" s="9" t="s">
        <v>28</v>
      </c>
      <c r="C30" s="10">
        <v>505</v>
      </c>
      <c r="D30" s="11">
        <v>5</v>
      </c>
      <c r="E30" s="11">
        <v>5</v>
      </c>
      <c r="F30" s="12">
        <v>122888.8</v>
      </c>
      <c r="G30" s="20">
        <v>14505.1</v>
      </c>
      <c r="H30" s="12">
        <v>137394</v>
      </c>
      <c r="I30" s="20">
        <v>17040.2</v>
      </c>
      <c r="J30" s="12">
        <v>154434.20000000001</v>
      </c>
      <c r="K30" s="20">
        <v>7184.3</v>
      </c>
      <c r="L30" s="12">
        <v>161618.5</v>
      </c>
      <c r="M30" s="20">
        <v>24954.1</v>
      </c>
      <c r="N30" s="12">
        <v>186572.6</v>
      </c>
      <c r="O30" s="20"/>
      <c r="P30" s="12"/>
      <c r="Q30" s="20">
        <v>13019.6</v>
      </c>
      <c r="R30" s="12">
        <v>199592.3</v>
      </c>
      <c r="S30" s="7"/>
    </row>
    <row r="31" spans="1:19" ht="15.75" x14ac:dyDescent="0.2">
      <c r="A31" s="6"/>
      <c r="B31" s="9" t="s">
        <v>27</v>
      </c>
      <c r="C31" s="10">
        <v>600</v>
      </c>
      <c r="D31" s="11">
        <v>6</v>
      </c>
      <c r="E31" s="11">
        <v>0</v>
      </c>
      <c r="F31" s="12">
        <f>F32</f>
        <v>3582.7</v>
      </c>
      <c r="G31" s="20">
        <f t="shared" ref="G31:Q31" si="17">G32</f>
        <v>9976.2000000000007</v>
      </c>
      <c r="H31" s="12">
        <f>H32</f>
        <v>13558.9</v>
      </c>
      <c r="I31" s="20">
        <f t="shared" si="17"/>
        <v>0</v>
      </c>
      <c r="J31" s="12">
        <f>J32</f>
        <v>13558.9</v>
      </c>
      <c r="K31" s="20">
        <f t="shared" si="17"/>
        <v>-10.4</v>
      </c>
      <c r="L31" s="12">
        <f>L32</f>
        <v>13548.5</v>
      </c>
      <c r="M31" s="20">
        <f t="shared" si="17"/>
        <v>-62</v>
      </c>
      <c r="N31" s="23">
        <f>N32</f>
        <v>13486.6</v>
      </c>
      <c r="O31" s="20">
        <f t="shared" si="17"/>
        <v>0</v>
      </c>
      <c r="P31" s="12">
        <f>P32</f>
        <v>0</v>
      </c>
      <c r="Q31" s="20">
        <f t="shared" si="17"/>
        <v>0</v>
      </c>
      <c r="R31" s="23">
        <f>R32</f>
        <v>13486.6</v>
      </c>
      <c r="S31" s="7"/>
    </row>
    <row r="32" spans="1:19" ht="31.5" x14ac:dyDescent="0.2">
      <c r="A32" s="6"/>
      <c r="B32" s="9" t="s">
        <v>26</v>
      </c>
      <c r="C32" s="10">
        <v>605</v>
      </c>
      <c r="D32" s="11">
        <v>6</v>
      </c>
      <c r="E32" s="11">
        <v>5</v>
      </c>
      <c r="F32" s="12">
        <v>3582.7</v>
      </c>
      <c r="G32" s="20">
        <v>9976.2000000000007</v>
      </c>
      <c r="H32" s="12">
        <v>13558.9</v>
      </c>
      <c r="I32" s="20"/>
      <c r="J32" s="12">
        <v>13558.9</v>
      </c>
      <c r="K32" s="20">
        <v>-10.4</v>
      </c>
      <c r="L32" s="12">
        <v>13548.5</v>
      </c>
      <c r="M32" s="20">
        <v>-62</v>
      </c>
      <c r="N32" s="23">
        <v>13486.6</v>
      </c>
      <c r="O32" s="20"/>
      <c r="P32" s="12"/>
      <c r="Q32" s="20"/>
      <c r="R32" s="23">
        <v>13486.6</v>
      </c>
      <c r="S32" s="7"/>
    </row>
    <row r="33" spans="1:19" ht="15.75" x14ac:dyDescent="0.2">
      <c r="A33" s="6"/>
      <c r="B33" s="9" t="s">
        <v>25</v>
      </c>
      <c r="C33" s="10">
        <v>700</v>
      </c>
      <c r="D33" s="11">
        <v>7</v>
      </c>
      <c r="E33" s="11">
        <v>0</v>
      </c>
      <c r="F33" s="12">
        <f>SUM(F34:F39)</f>
        <v>16068700.800000001</v>
      </c>
      <c r="G33" s="20">
        <f t="shared" ref="G33:O33" si="18">SUM(G34:G39)</f>
        <v>215369.2</v>
      </c>
      <c r="H33" s="12">
        <f>SUM(H34:H39)</f>
        <v>16284069.9</v>
      </c>
      <c r="I33" s="20">
        <f t="shared" ref="I33" si="19">SUM(I34:I39)</f>
        <v>-36040.5</v>
      </c>
      <c r="J33" s="12">
        <f>SUM(J34:J39)</f>
        <v>16248029.400000002</v>
      </c>
      <c r="K33" s="20">
        <f t="shared" ref="K33" si="20">SUM(K34:K39)</f>
        <v>71948.700000000012</v>
      </c>
      <c r="L33" s="12">
        <f>SUM(L34:L39)</f>
        <v>16319977.999999998</v>
      </c>
      <c r="M33" s="20">
        <f t="shared" si="18"/>
        <v>-419985.7</v>
      </c>
      <c r="N33" s="12">
        <f>SUM(N34:N39)</f>
        <v>15899992.299999999</v>
      </c>
      <c r="O33" s="20">
        <f t="shared" si="18"/>
        <v>0</v>
      </c>
      <c r="P33" s="12">
        <f>SUM(P34:P39)</f>
        <v>0</v>
      </c>
      <c r="Q33" s="20">
        <f t="shared" ref="Q33" si="21">SUM(Q34:Q39)</f>
        <v>-80078</v>
      </c>
      <c r="R33" s="12">
        <f>SUM(R34:R39)</f>
        <v>15819914.299999999</v>
      </c>
      <c r="S33" s="7"/>
    </row>
    <row r="34" spans="1:19" ht="15.75" x14ac:dyDescent="0.2">
      <c r="A34" s="6"/>
      <c r="B34" s="9" t="s">
        <v>24</v>
      </c>
      <c r="C34" s="10">
        <v>701</v>
      </c>
      <c r="D34" s="11">
        <v>7</v>
      </c>
      <c r="E34" s="11">
        <v>1</v>
      </c>
      <c r="F34" s="12">
        <v>4505968</v>
      </c>
      <c r="G34" s="20">
        <v>55859.6</v>
      </c>
      <c r="H34" s="12">
        <v>4561827.5999999996</v>
      </c>
      <c r="I34" s="20">
        <v>26598.3</v>
      </c>
      <c r="J34" s="12">
        <v>4588425.9000000004</v>
      </c>
      <c r="K34" s="20">
        <v>18730</v>
      </c>
      <c r="L34" s="12">
        <v>4607155.9000000004</v>
      </c>
      <c r="M34" s="20">
        <v>8898</v>
      </c>
      <c r="N34" s="12">
        <v>4616053.9000000004</v>
      </c>
      <c r="O34" s="20"/>
      <c r="P34" s="12"/>
      <c r="Q34" s="20"/>
      <c r="R34" s="12">
        <v>4616053.9000000004</v>
      </c>
      <c r="S34" s="7"/>
    </row>
    <row r="35" spans="1:19" ht="15.75" x14ac:dyDescent="0.2">
      <c r="A35" s="6"/>
      <c r="B35" s="9" t="s">
        <v>23</v>
      </c>
      <c r="C35" s="10">
        <v>702</v>
      </c>
      <c r="D35" s="11">
        <v>7</v>
      </c>
      <c r="E35" s="11">
        <v>2</v>
      </c>
      <c r="F35" s="12">
        <v>9401394.4000000004</v>
      </c>
      <c r="G35" s="20">
        <v>-69469.899999999994</v>
      </c>
      <c r="H35" s="12">
        <v>9331924.4000000004</v>
      </c>
      <c r="I35" s="20">
        <v>-50962.1</v>
      </c>
      <c r="J35" s="12">
        <v>9280962.3000000007</v>
      </c>
      <c r="K35" s="20">
        <v>37945.4</v>
      </c>
      <c r="L35" s="12">
        <v>9318907.6999999993</v>
      </c>
      <c r="M35" s="20">
        <v>-407285.4</v>
      </c>
      <c r="N35" s="12">
        <v>8911622.1999999993</v>
      </c>
      <c r="O35" s="20"/>
      <c r="P35" s="12"/>
      <c r="Q35" s="20">
        <v>-80077</v>
      </c>
      <c r="R35" s="12">
        <v>8831545.1999999993</v>
      </c>
      <c r="S35" s="7"/>
    </row>
    <row r="36" spans="1:19" ht="15.75" x14ac:dyDescent="0.2">
      <c r="A36" s="6"/>
      <c r="B36" s="9" t="s">
        <v>22</v>
      </c>
      <c r="C36" s="10">
        <v>703</v>
      </c>
      <c r="D36" s="11">
        <v>7</v>
      </c>
      <c r="E36" s="11">
        <v>3</v>
      </c>
      <c r="F36" s="12">
        <v>1545145.5</v>
      </c>
      <c r="G36" s="20">
        <v>7880.6</v>
      </c>
      <c r="H36" s="12">
        <v>1553026.2</v>
      </c>
      <c r="I36" s="20">
        <v>-2512.9</v>
      </c>
      <c r="J36" s="12">
        <v>1550513.3</v>
      </c>
      <c r="K36" s="20">
        <v>-7191.6</v>
      </c>
      <c r="L36" s="12">
        <v>1543321.6000000001</v>
      </c>
      <c r="M36" s="20">
        <v>-21397.200000000001</v>
      </c>
      <c r="N36" s="12">
        <v>1521924.4</v>
      </c>
      <c r="O36" s="20"/>
      <c r="P36" s="12"/>
      <c r="Q36" s="20"/>
      <c r="R36" s="12">
        <v>1521924.4</v>
      </c>
      <c r="S36" s="7"/>
    </row>
    <row r="37" spans="1:19" ht="31.5" x14ac:dyDescent="0.2">
      <c r="A37" s="6"/>
      <c r="B37" s="9" t="s">
        <v>21</v>
      </c>
      <c r="C37" s="10">
        <v>705</v>
      </c>
      <c r="D37" s="11">
        <v>7</v>
      </c>
      <c r="E37" s="11">
        <v>5</v>
      </c>
      <c r="F37" s="12">
        <v>1094.4000000000001</v>
      </c>
      <c r="G37" s="20">
        <v>-20.100000000000001</v>
      </c>
      <c r="H37" s="12">
        <v>1074.3</v>
      </c>
      <c r="I37" s="20">
        <v>-10</v>
      </c>
      <c r="J37" s="12">
        <v>1064.3</v>
      </c>
      <c r="K37" s="20">
        <v>-113.1</v>
      </c>
      <c r="L37" s="12">
        <v>951.2</v>
      </c>
      <c r="M37" s="20">
        <v>-2</v>
      </c>
      <c r="N37" s="12">
        <v>949.2</v>
      </c>
      <c r="O37" s="20"/>
      <c r="P37" s="12"/>
      <c r="Q37" s="20"/>
      <c r="R37" s="12">
        <v>949.2</v>
      </c>
      <c r="S37" s="7"/>
    </row>
    <row r="38" spans="1:19" ht="15.75" x14ac:dyDescent="0.2">
      <c r="A38" s="6"/>
      <c r="B38" s="9" t="s">
        <v>20</v>
      </c>
      <c r="C38" s="10">
        <v>707</v>
      </c>
      <c r="D38" s="11">
        <v>7</v>
      </c>
      <c r="E38" s="11">
        <v>7</v>
      </c>
      <c r="F38" s="12">
        <v>32441.3</v>
      </c>
      <c r="G38" s="20"/>
      <c r="H38" s="12">
        <v>32441.3</v>
      </c>
      <c r="I38" s="20">
        <v>-123.9</v>
      </c>
      <c r="J38" s="12">
        <v>32317.4</v>
      </c>
      <c r="K38" s="20">
        <v>-228.5</v>
      </c>
      <c r="L38" s="12">
        <v>32088.9</v>
      </c>
      <c r="M38" s="20"/>
      <c r="N38" s="12">
        <v>32088.9</v>
      </c>
      <c r="O38" s="20"/>
      <c r="P38" s="12"/>
      <c r="Q38" s="20"/>
      <c r="R38" s="12">
        <v>32088.9</v>
      </c>
      <c r="S38" s="7"/>
    </row>
    <row r="39" spans="1:19" ht="15.75" x14ac:dyDescent="0.2">
      <c r="A39" s="6"/>
      <c r="B39" s="9" t="s">
        <v>19</v>
      </c>
      <c r="C39" s="10">
        <v>709</v>
      </c>
      <c r="D39" s="11">
        <v>7</v>
      </c>
      <c r="E39" s="11">
        <v>9</v>
      </c>
      <c r="F39" s="12">
        <v>582657.19999999995</v>
      </c>
      <c r="G39" s="20">
        <v>221119</v>
      </c>
      <c r="H39" s="12">
        <v>803776.1</v>
      </c>
      <c r="I39" s="20">
        <v>-9029.9</v>
      </c>
      <c r="J39" s="12">
        <v>794746.2</v>
      </c>
      <c r="K39" s="20">
        <v>22806.5</v>
      </c>
      <c r="L39" s="12">
        <v>817552.7</v>
      </c>
      <c r="M39" s="20">
        <v>-199.1</v>
      </c>
      <c r="N39" s="12">
        <v>817353.7</v>
      </c>
      <c r="O39" s="20"/>
      <c r="P39" s="12"/>
      <c r="Q39" s="20">
        <v>-1</v>
      </c>
      <c r="R39" s="26">
        <v>817352.7</v>
      </c>
      <c r="S39" s="7"/>
    </row>
    <row r="40" spans="1:19" ht="15.75" x14ac:dyDescent="0.2">
      <c r="A40" s="6"/>
      <c r="B40" s="9" t="s">
        <v>18</v>
      </c>
      <c r="C40" s="10">
        <v>800</v>
      </c>
      <c r="D40" s="11">
        <v>8</v>
      </c>
      <c r="E40" s="11">
        <v>0</v>
      </c>
      <c r="F40" s="12">
        <f>SUM(F41:F42)</f>
        <v>676364.9</v>
      </c>
      <c r="G40" s="20">
        <f t="shared" ref="G40:O40" si="22">SUM(G41:G42)</f>
        <v>79849.8</v>
      </c>
      <c r="H40" s="12">
        <f>SUM(H41:H42)</f>
        <v>756214.70000000007</v>
      </c>
      <c r="I40" s="20">
        <f t="shared" ref="I40" si="23">SUM(I41:I42)</f>
        <v>-808.40000000000009</v>
      </c>
      <c r="J40" s="12">
        <f>SUM(J41:J42)</f>
        <v>755406.3</v>
      </c>
      <c r="K40" s="20">
        <f t="shared" ref="K40" si="24">SUM(K41:K42)</f>
        <v>29433.3</v>
      </c>
      <c r="L40" s="12">
        <f>SUM(L41:L42)</f>
        <v>784839.60000000009</v>
      </c>
      <c r="M40" s="20">
        <f t="shared" si="22"/>
        <v>9.0999999999999979</v>
      </c>
      <c r="N40" s="12">
        <f>SUM(N41:N42)</f>
        <v>784848.7</v>
      </c>
      <c r="O40" s="20">
        <f t="shared" si="22"/>
        <v>0</v>
      </c>
      <c r="P40" s="12">
        <f>SUM(P41:P42)</f>
        <v>0</v>
      </c>
      <c r="Q40" s="20">
        <f t="shared" ref="Q40" si="25">SUM(Q41:Q42)</f>
        <v>0</v>
      </c>
      <c r="R40" s="12">
        <f>SUM(R41:R42)</f>
        <v>784848.7</v>
      </c>
      <c r="S40" s="7"/>
    </row>
    <row r="41" spans="1:19" ht="15.75" x14ac:dyDescent="0.2">
      <c r="A41" s="6"/>
      <c r="B41" s="9" t="s">
        <v>17</v>
      </c>
      <c r="C41" s="10">
        <v>801</v>
      </c>
      <c r="D41" s="11">
        <v>8</v>
      </c>
      <c r="E41" s="11">
        <v>1</v>
      </c>
      <c r="F41" s="12">
        <v>579366.5</v>
      </c>
      <c r="G41" s="20">
        <v>79849.8</v>
      </c>
      <c r="H41" s="12">
        <v>659216.30000000005</v>
      </c>
      <c r="I41" s="20">
        <v>-432.3</v>
      </c>
      <c r="J41" s="12">
        <v>658784</v>
      </c>
      <c r="K41" s="20">
        <v>29548.799999999999</v>
      </c>
      <c r="L41" s="12">
        <v>688332.80000000005</v>
      </c>
      <c r="M41" s="20">
        <v>37.299999999999997</v>
      </c>
      <c r="N41" s="12">
        <v>688370.2</v>
      </c>
      <c r="O41" s="20"/>
      <c r="P41" s="12"/>
      <c r="Q41" s="20"/>
      <c r="R41" s="12">
        <v>688370.2</v>
      </c>
      <c r="S41" s="7"/>
    </row>
    <row r="42" spans="1:19" ht="31.5" x14ac:dyDescent="0.2">
      <c r="A42" s="6"/>
      <c r="B42" s="9" t="s">
        <v>16</v>
      </c>
      <c r="C42" s="10">
        <v>804</v>
      </c>
      <c r="D42" s="11">
        <v>8</v>
      </c>
      <c r="E42" s="11">
        <v>4</v>
      </c>
      <c r="F42" s="12">
        <v>96998.399999999994</v>
      </c>
      <c r="G42" s="20"/>
      <c r="H42" s="12">
        <v>96998.399999999994</v>
      </c>
      <c r="I42" s="20">
        <v>-376.1</v>
      </c>
      <c r="J42" s="12">
        <v>96622.3</v>
      </c>
      <c r="K42" s="20">
        <v>-115.5</v>
      </c>
      <c r="L42" s="12">
        <v>96506.8</v>
      </c>
      <c r="M42" s="20">
        <v>-28.2</v>
      </c>
      <c r="N42" s="12">
        <v>96478.5</v>
      </c>
      <c r="O42" s="20"/>
      <c r="P42" s="12"/>
      <c r="Q42" s="20"/>
      <c r="R42" s="12">
        <v>96478.5</v>
      </c>
      <c r="S42" s="7"/>
    </row>
    <row r="43" spans="1:19" ht="15.75" x14ac:dyDescent="0.2">
      <c r="A43" s="6"/>
      <c r="B43" s="9" t="s">
        <v>15</v>
      </c>
      <c r="C43" s="10">
        <v>1000</v>
      </c>
      <c r="D43" s="11">
        <v>10</v>
      </c>
      <c r="E43" s="11">
        <v>0</v>
      </c>
      <c r="F43" s="12">
        <f>SUM(F44:F47)</f>
        <v>836230.1</v>
      </c>
      <c r="G43" s="20">
        <f t="shared" ref="G43:O43" si="26">SUM(G44:G47)</f>
        <v>5333.5000000000009</v>
      </c>
      <c r="H43" s="12">
        <f>SUM(H44:H47)</f>
        <v>841563.59999999986</v>
      </c>
      <c r="I43" s="20">
        <f t="shared" ref="I43" si="27">SUM(I44:I47)</f>
        <v>8945.1</v>
      </c>
      <c r="J43" s="12">
        <f>SUM(J44:J47)</f>
        <v>850508.7</v>
      </c>
      <c r="K43" s="20">
        <f t="shared" ref="K43" si="28">SUM(K44:K47)</f>
        <v>4119.6000000000004</v>
      </c>
      <c r="L43" s="12">
        <f>SUM(L44:L47)</f>
        <v>854628.39999999991</v>
      </c>
      <c r="M43" s="20">
        <f t="shared" si="26"/>
        <v>-11792.4</v>
      </c>
      <c r="N43" s="12">
        <f>SUM(N44:N47)</f>
        <v>842835.99999999988</v>
      </c>
      <c r="O43" s="20">
        <f t="shared" si="26"/>
        <v>0</v>
      </c>
      <c r="P43" s="12">
        <f>SUM(P44:P47)</f>
        <v>0</v>
      </c>
      <c r="Q43" s="20">
        <f t="shared" ref="Q43" si="29">SUM(Q44:Q47)</f>
        <v>3756.2</v>
      </c>
      <c r="R43" s="12">
        <f>SUM(R44:R47)</f>
        <v>846592.2</v>
      </c>
      <c r="S43" s="7"/>
    </row>
    <row r="44" spans="1:19" ht="15.75" x14ac:dyDescent="0.2">
      <c r="A44" s="6"/>
      <c r="B44" s="9" t="s">
        <v>14</v>
      </c>
      <c r="C44" s="10">
        <v>1001</v>
      </c>
      <c r="D44" s="11">
        <v>10</v>
      </c>
      <c r="E44" s="11">
        <v>1</v>
      </c>
      <c r="F44" s="12">
        <v>60329.3</v>
      </c>
      <c r="G44" s="20">
        <v>56.6</v>
      </c>
      <c r="H44" s="12">
        <v>60385.9</v>
      </c>
      <c r="I44" s="20">
        <v>2778</v>
      </c>
      <c r="J44" s="12">
        <v>63163.9</v>
      </c>
      <c r="K44" s="20">
        <v>736.1</v>
      </c>
      <c r="L44" s="12">
        <v>63900</v>
      </c>
      <c r="M44" s="20">
        <v>51.1</v>
      </c>
      <c r="N44" s="12">
        <v>63951.1</v>
      </c>
      <c r="O44" s="20"/>
      <c r="P44" s="12"/>
      <c r="Q44" s="20"/>
      <c r="R44" s="12">
        <v>63951.1</v>
      </c>
      <c r="S44" s="7"/>
    </row>
    <row r="45" spans="1:19" ht="15.75" x14ac:dyDescent="0.2">
      <c r="A45" s="6"/>
      <c r="B45" s="9" t="s">
        <v>13</v>
      </c>
      <c r="C45" s="10">
        <v>1003</v>
      </c>
      <c r="D45" s="11">
        <v>10</v>
      </c>
      <c r="E45" s="11">
        <v>3</v>
      </c>
      <c r="F45" s="12">
        <v>35028.6</v>
      </c>
      <c r="G45" s="20">
        <v>11276.7</v>
      </c>
      <c r="H45" s="12">
        <v>46305.3</v>
      </c>
      <c r="I45" s="20">
        <v>600</v>
      </c>
      <c r="J45" s="12">
        <v>46905.3</v>
      </c>
      <c r="K45" s="20">
        <v>-570.79999999999995</v>
      </c>
      <c r="L45" s="12">
        <v>46334.5</v>
      </c>
      <c r="M45" s="20">
        <v>-339.8</v>
      </c>
      <c r="N45" s="12">
        <v>45994.7</v>
      </c>
      <c r="O45" s="20"/>
      <c r="P45" s="12"/>
      <c r="Q45" s="20"/>
      <c r="R45" s="12">
        <v>45994.7</v>
      </c>
      <c r="S45" s="7"/>
    </row>
    <row r="46" spans="1:19" ht="15.75" x14ac:dyDescent="0.2">
      <c r="A46" s="6"/>
      <c r="B46" s="9" t="s">
        <v>12</v>
      </c>
      <c r="C46" s="10">
        <v>1004</v>
      </c>
      <c r="D46" s="11">
        <v>10</v>
      </c>
      <c r="E46" s="11">
        <v>4</v>
      </c>
      <c r="F46" s="12">
        <v>672401.5</v>
      </c>
      <c r="G46" s="20">
        <v>-7644.8</v>
      </c>
      <c r="H46" s="12">
        <v>664756.69999999995</v>
      </c>
      <c r="I46" s="20"/>
      <c r="J46" s="12">
        <v>664756.69999999995</v>
      </c>
      <c r="K46" s="20"/>
      <c r="L46" s="12">
        <v>664756.69999999995</v>
      </c>
      <c r="M46" s="20">
        <v>-16889.599999999999</v>
      </c>
      <c r="N46" s="12">
        <v>647867.1</v>
      </c>
      <c r="O46" s="20"/>
      <c r="P46" s="12"/>
      <c r="Q46" s="20"/>
      <c r="R46" s="12">
        <v>647867.1</v>
      </c>
      <c r="S46" s="7"/>
    </row>
    <row r="47" spans="1:19" ht="31.5" x14ac:dyDescent="0.2">
      <c r="A47" s="6"/>
      <c r="B47" s="9" t="s">
        <v>11</v>
      </c>
      <c r="C47" s="10">
        <v>1006</v>
      </c>
      <c r="D47" s="11">
        <v>10</v>
      </c>
      <c r="E47" s="11">
        <v>6</v>
      </c>
      <c r="F47" s="12">
        <v>68470.7</v>
      </c>
      <c r="G47" s="20">
        <v>1645</v>
      </c>
      <c r="H47" s="12">
        <v>70115.7</v>
      </c>
      <c r="I47" s="20">
        <v>5567.1</v>
      </c>
      <c r="J47" s="12">
        <v>75682.8</v>
      </c>
      <c r="K47" s="20">
        <v>3954.3</v>
      </c>
      <c r="L47" s="12">
        <v>79637.2</v>
      </c>
      <c r="M47" s="20">
        <v>5385.9</v>
      </c>
      <c r="N47" s="12">
        <v>85023.1</v>
      </c>
      <c r="O47" s="20"/>
      <c r="P47" s="12"/>
      <c r="Q47" s="20">
        <v>3756.2</v>
      </c>
      <c r="R47" s="12">
        <v>88779.3</v>
      </c>
      <c r="S47" s="7"/>
    </row>
    <row r="48" spans="1:19" ht="15.75" x14ac:dyDescent="0.2">
      <c r="A48" s="6"/>
      <c r="B48" s="9" t="s">
        <v>10</v>
      </c>
      <c r="C48" s="10">
        <v>1100</v>
      </c>
      <c r="D48" s="11">
        <v>11</v>
      </c>
      <c r="E48" s="11">
        <v>0</v>
      </c>
      <c r="F48" s="12">
        <f>SUM(F49:F52)</f>
        <v>421420.6</v>
      </c>
      <c r="G48" s="20">
        <f t="shared" ref="G48:O48" si="30">SUM(G49:G52)</f>
        <v>37683.599999999999</v>
      </c>
      <c r="H48" s="12">
        <f>SUM(H49:H52)</f>
        <v>459104.3</v>
      </c>
      <c r="I48" s="20">
        <f t="shared" ref="I48" si="31">SUM(I49:I52)</f>
        <v>-1106</v>
      </c>
      <c r="J48" s="12">
        <f>SUM(J49:J52)</f>
        <v>457998.3</v>
      </c>
      <c r="K48" s="20">
        <f t="shared" ref="K48" si="32">SUM(K49:K52)</f>
        <v>4880.5999999999995</v>
      </c>
      <c r="L48" s="12">
        <f>SUM(L49:L52)</f>
        <v>462878.9</v>
      </c>
      <c r="M48" s="20">
        <f t="shared" si="30"/>
        <v>-993.5</v>
      </c>
      <c r="N48" s="12">
        <f>SUM(N49:N52)</f>
        <v>461885.4</v>
      </c>
      <c r="O48" s="20">
        <f t="shared" si="30"/>
        <v>0</v>
      </c>
      <c r="P48" s="12">
        <f>SUM(P49:P52)</f>
        <v>0</v>
      </c>
      <c r="Q48" s="20">
        <f t="shared" ref="Q48" si="33">SUM(Q49:Q52)</f>
        <v>0</v>
      </c>
      <c r="R48" s="12">
        <f>SUM(R49:R52)</f>
        <v>461885.4</v>
      </c>
      <c r="S48" s="7"/>
    </row>
    <row r="49" spans="1:19" ht="15.75" x14ac:dyDescent="0.2">
      <c r="A49" s="6"/>
      <c r="B49" s="9" t="s">
        <v>9</v>
      </c>
      <c r="C49" s="10">
        <v>1101</v>
      </c>
      <c r="D49" s="11">
        <v>11</v>
      </c>
      <c r="E49" s="11">
        <v>1</v>
      </c>
      <c r="F49" s="12">
        <v>384766.3</v>
      </c>
      <c r="G49" s="20">
        <v>42120.6</v>
      </c>
      <c r="H49" s="12">
        <v>426887</v>
      </c>
      <c r="I49" s="20">
        <v>-1106</v>
      </c>
      <c r="J49" s="12">
        <v>425781</v>
      </c>
      <c r="K49" s="20">
        <v>5571.4</v>
      </c>
      <c r="L49" s="12">
        <v>431352.4</v>
      </c>
      <c r="M49" s="20">
        <v>-1421.5</v>
      </c>
      <c r="N49" s="12">
        <v>429930.9</v>
      </c>
      <c r="O49" s="20"/>
      <c r="P49" s="12"/>
      <c r="Q49" s="20"/>
      <c r="R49" s="12">
        <v>429930.9</v>
      </c>
      <c r="S49" s="7"/>
    </row>
    <row r="50" spans="1:19" ht="15.75" x14ac:dyDescent="0.2">
      <c r="A50" s="6"/>
      <c r="B50" s="9" t="s">
        <v>55</v>
      </c>
      <c r="C50" s="10"/>
      <c r="D50" s="11">
        <v>11</v>
      </c>
      <c r="E50" s="11">
        <v>2</v>
      </c>
      <c r="F50" s="12">
        <v>9111.1</v>
      </c>
      <c r="G50" s="20">
        <v>-9111.1</v>
      </c>
      <c r="H50" s="12">
        <v>0</v>
      </c>
      <c r="I50" s="20"/>
      <c r="J50" s="12">
        <v>0</v>
      </c>
      <c r="K50" s="20"/>
      <c r="L50" s="12">
        <v>0</v>
      </c>
      <c r="M50" s="20"/>
      <c r="N50" s="12">
        <v>0</v>
      </c>
      <c r="O50" s="20"/>
      <c r="P50" s="12"/>
      <c r="Q50" s="20"/>
      <c r="R50" s="12">
        <v>0</v>
      </c>
      <c r="S50" s="7"/>
    </row>
    <row r="51" spans="1:19" ht="15.75" x14ac:dyDescent="0.2">
      <c r="A51" s="6"/>
      <c r="B51" s="9" t="s">
        <v>8</v>
      </c>
      <c r="C51" s="10">
        <v>1103</v>
      </c>
      <c r="D51" s="11">
        <v>11</v>
      </c>
      <c r="E51" s="11">
        <v>3</v>
      </c>
      <c r="F51" s="12">
        <v>0</v>
      </c>
      <c r="G51" s="20">
        <v>4674.1000000000004</v>
      </c>
      <c r="H51" s="12">
        <v>4674.1000000000004</v>
      </c>
      <c r="I51" s="20"/>
      <c r="J51" s="12">
        <v>4674.1000000000004</v>
      </c>
      <c r="K51" s="20"/>
      <c r="L51" s="12">
        <v>4674.1000000000004</v>
      </c>
      <c r="M51" s="20"/>
      <c r="N51" s="12">
        <v>4674.1000000000004</v>
      </c>
      <c r="O51" s="20"/>
      <c r="P51" s="12"/>
      <c r="Q51" s="20"/>
      <c r="R51" s="12">
        <v>4674.1000000000004</v>
      </c>
      <c r="S51" s="7"/>
    </row>
    <row r="52" spans="1:19" ht="31.5" x14ac:dyDescent="0.2">
      <c r="A52" s="6"/>
      <c r="B52" s="9" t="s">
        <v>7</v>
      </c>
      <c r="C52" s="10">
        <v>1105</v>
      </c>
      <c r="D52" s="11">
        <v>11</v>
      </c>
      <c r="E52" s="11">
        <v>5</v>
      </c>
      <c r="F52" s="12">
        <v>27543.200000000001</v>
      </c>
      <c r="G52" s="20"/>
      <c r="H52" s="12">
        <v>27543.200000000001</v>
      </c>
      <c r="I52" s="20"/>
      <c r="J52" s="12">
        <v>27543.200000000001</v>
      </c>
      <c r="K52" s="20">
        <v>-690.8</v>
      </c>
      <c r="L52" s="12">
        <v>26852.400000000001</v>
      </c>
      <c r="M52" s="20">
        <v>428</v>
      </c>
      <c r="N52" s="12">
        <v>27280.400000000001</v>
      </c>
      <c r="O52" s="20"/>
      <c r="P52" s="12"/>
      <c r="Q52" s="20"/>
      <c r="R52" s="12">
        <v>27280.400000000001</v>
      </c>
      <c r="S52" s="7"/>
    </row>
    <row r="53" spans="1:19" ht="15.75" x14ac:dyDescent="0.2">
      <c r="A53" s="6"/>
      <c r="B53" s="9" t="s">
        <v>6</v>
      </c>
      <c r="C53" s="10">
        <v>1200</v>
      </c>
      <c r="D53" s="11">
        <v>12</v>
      </c>
      <c r="E53" s="11">
        <v>0</v>
      </c>
      <c r="F53" s="12">
        <f>SUM(F54:F55)</f>
        <v>30440</v>
      </c>
      <c r="G53" s="20">
        <f t="shared" ref="G53:O53" si="34">SUM(G54:G55)</f>
        <v>-1100</v>
      </c>
      <c r="H53" s="12">
        <f>SUM(H54:H55)</f>
        <v>29340</v>
      </c>
      <c r="I53" s="20">
        <f t="shared" ref="I53" si="35">SUM(I54:I55)</f>
        <v>0</v>
      </c>
      <c r="J53" s="12">
        <f>SUM(J54:J55)</f>
        <v>29340</v>
      </c>
      <c r="K53" s="20">
        <f t="shared" ref="K53" si="36">SUM(K54:K55)</f>
        <v>0</v>
      </c>
      <c r="L53" s="12">
        <f>SUM(L54:L55)</f>
        <v>29340</v>
      </c>
      <c r="M53" s="20">
        <f t="shared" si="34"/>
        <v>-81.8</v>
      </c>
      <c r="N53" s="12">
        <f>SUM(N54:N55)</f>
        <v>29258.2</v>
      </c>
      <c r="O53" s="20">
        <f t="shared" si="34"/>
        <v>0</v>
      </c>
      <c r="P53" s="12">
        <f>SUM(P54:P55)</f>
        <v>0</v>
      </c>
      <c r="Q53" s="20">
        <f t="shared" ref="Q53" si="37">SUM(Q54:Q55)</f>
        <v>0</v>
      </c>
      <c r="R53" s="12">
        <f>SUM(R54:R55)</f>
        <v>29258.2</v>
      </c>
      <c r="S53" s="7"/>
    </row>
    <row r="54" spans="1:19" ht="15.75" x14ac:dyDescent="0.2">
      <c r="A54" s="6"/>
      <c r="B54" s="9" t="s">
        <v>5</v>
      </c>
      <c r="C54" s="10">
        <v>1201</v>
      </c>
      <c r="D54" s="11">
        <v>12</v>
      </c>
      <c r="E54" s="11">
        <v>1</v>
      </c>
      <c r="F54" s="12">
        <v>18940</v>
      </c>
      <c r="G54" s="20">
        <v>-1100</v>
      </c>
      <c r="H54" s="12">
        <v>17840</v>
      </c>
      <c r="I54" s="20"/>
      <c r="J54" s="12">
        <v>17840</v>
      </c>
      <c r="K54" s="20"/>
      <c r="L54" s="12">
        <v>17840</v>
      </c>
      <c r="M54" s="20">
        <v>-81.8</v>
      </c>
      <c r="N54" s="12">
        <v>17758.2</v>
      </c>
      <c r="O54" s="20"/>
      <c r="P54" s="12"/>
      <c r="Q54" s="20"/>
      <c r="R54" s="12">
        <v>17758.2</v>
      </c>
      <c r="S54" s="7"/>
    </row>
    <row r="55" spans="1:19" ht="15.75" x14ac:dyDescent="0.2">
      <c r="A55" s="6"/>
      <c r="B55" s="9" t="s">
        <v>4</v>
      </c>
      <c r="C55" s="10">
        <v>1202</v>
      </c>
      <c r="D55" s="11">
        <v>12</v>
      </c>
      <c r="E55" s="11">
        <v>2</v>
      </c>
      <c r="F55" s="12">
        <v>11500</v>
      </c>
      <c r="G55" s="20"/>
      <c r="H55" s="12">
        <v>11500</v>
      </c>
      <c r="I55" s="20"/>
      <c r="J55" s="12">
        <v>11500</v>
      </c>
      <c r="K55" s="20"/>
      <c r="L55" s="12">
        <v>11500</v>
      </c>
      <c r="M55" s="20"/>
      <c r="N55" s="12">
        <v>11500</v>
      </c>
      <c r="O55" s="20"/>
      <c r="P55" s="12"/>
      <c r="Q55" s="20"/>
      <c r="R55" s="12">
        <v>11500</v>
      </c>
      <c r="S55" s="7"/>
    </row>
    <row r="56" spans="1:19" ht="31.5" x14ac:dyDescent="0.2">
      <c r="A56" s="6"/>
      <c r="B56" s="9" t="s">
        <v>3</v>
      </c>
      <c r="C56" s="10">
        <v>1300</v>
      </c>
      <c r="D56" s="11">
        <v>13</v>
      </c>
      <c r="E56" s="11">
        <v>0</v>
      </c>
      <c r="F56" s="12">
        <f>F57</f>
        <v>741.1</v>
      </c>
      <c r="G56" s="20">
        <f t="shared" ref="G56:Q56" si="38">G57</f>
        <v>0</v>
      </c>
      <c r="H56" s="12">
        <f>H57</f>
        <v>741.1</v>
      </c>
      <c r="I56" s="20">
        <f t="shared" si="38"/>
        <v>-503.3</v>
      </c>
      <c r="J56" s="12">
        <f>J57</f>
        <v>237.8</v>
      </c>
      <c r="K56" s="20">
        <f t="shared" si="38"/>
        <v>0</v>
      </c>
      <c r="L56" s="12">
        <f>L57</f>
        <v>237.8</v>
      </c>
      <c r="M56" s="20">
        <f t="shared" si="38"/>
        <v>0</v>
      </c>
      <c r="N56" s="12">
        <f>N57</f>
        <v>237.8</v>
      </c>
      <c r="O56" s="20">
        <f t="shared" si="38"/>
        <v>0</v>
      </c>
      <c r="P56" s="12">
        <f>P57</f>
        <v>0</v>
      </c>
      <c r="Q56" s="20">
        <f t="shared" si="38"/>
        <v>0</v>
      </c>
      <c r="R56" s="12">
        <f>R57</f>
        <v>237.8</v>
      </c>
      <c r="S56" s="7"/>
    </row>
    <row r="57" spans="1:19" ht="31.5" x14ac:dyDescent="0.2">
      <c r="A57" s="6"/>
      <c r="B57" s="9" t="s">
        <v>2</v>
      </c>
      <c r="C57" s="10">
        <v>1301</v>
      </c>
      <c r="D57" s="11">
        <v>13</v>
      </c>
      <c r="E57" s="11">
        <v>1</v>
      </c>
      <c r="F57" s="12">
        <v>741.1</v>
      </c>
      <c r="G57" s="20"/>
      <c r="H57" s="12">
        <v>741.1</v>
      </c>
      <c r="I57" s="20">
        <v>-503.3</v>
      </c>
      <c r="J57" s="12">
        <v>237.8</v>
      </c>
      <c r="K57" s="20"/>
      <c r="L57" s="12">
        <v>237.8</v>
      </c>
      <c r="M57" s="20"/>
      <c r="N57" s="12">
        <v>237.8</v>
      </c>
      <c r="O57" s="20"/>
      <c r="P57" s="12"/>
      <c r="Q57" s="20"/>
      <c r="R57" s="12">
        <v>237.8</v>
      </c>
      <c r="S57" s="7"/>
    </row>
    <row r="58" spans="1:19" ht="409.6" hidden="1" customHeight="1" x14ac:dyDescent="0.2">
      <c r="A58" s="6"/>
      <c r="B58" s="4" t="s">
        <v>1</v>
      </c>
      <c r="C58" s="4">
        <v>9999</v>
      </c>
      <c r="D58" s="4">
        <v>99</v>
      </c>
      <c r="E58" s="4">
        <v>99</v>
      </c>
      <c r="F58" s="13">
        <v>23073409611</v>
      </c>
      <c r="G58" s="21">
        <v>23073409611</v>
      </c>
      <c r="H58" s="13">
        <v>23073409611</v>
      </c>
      <c r="I58" s="21">
        <v>23073409611</v>
      </c>
      <c r="J58" s="13">
        <v>23073409611</v>
      </c>
      <c r="K58" s="21">
        <v>23073409611</v>
      </c>
      <c r="L58" s="13">
        <v>23073409611</v>
      </c>
      <c r="M58" s="21">
        <v>23073409611</v>
      </c>
      <c r="N58" s="13">
        <v>23073409611</v>
      </c>
      <c r="O58" s="21">
        <v>23073409611</v>
      </c>
      <c r="P58" s="13">
        <v>23073409611</v>
      </c>
      <c r="Q58" s="21">
        <v>23073409611</v>
      </c>
      <c r="R58" s="13">
        <v>23073409611</v>
      </c>
      <c r="S58" s="3"/>
    </row>
    <row r="59" spans="1:19" ht="24.75" customHeight="1" x14ac:dyDescent="0.25">
      <c r="A59" s="2"/>
      <c r="B59" s="14" t="s">
        <v>0</v>
      </c>
      <c r="C59" s="15"/>
      <c r="D59" s="16"/>
      <c r="E59" s="16"/>
      <c r="F59" s="17">
        <f t="shared" ref="F59:N59" si="39">F6+F15+F20+F26+F31+F33+F40+F43+F48+F53+F56</f>
        <v>28770803.800000004</v>
      </c>
      <c r="G59" s="22">
        <f t="shared" si="39"/>
        <v>501364.4</v>
      </c>
      <c r="H59" s="17">
        <f t="shared" si="39"/>
        <v>29272168.200000003</v>
      </c>
      <c r="I59" s="22">
        <f t="shared" si="39"/>
        <v>347032.29999999993</v>
      </c>
      <c r="J59" s="17">
        <f t="shared" si="39"/>
        <v>29619200.500000007</v>
      </c>
      <c r="K59" s="22">
        <f t="shared" si="39"/>
        <v>544607.89999999991</v>
      </c>
      <c r="L59" s="17">
        <f t="shared" si="39"/>
        <v>30163808.399999995</v>
      </c>
      <c r="M59" s="22">
        <f t="shared" si="39"/>
        <v>-709175.40000000014</v>
      </c>
      <c r="N59" s="17">
        <f t="shared" si="39"/>
        <v>29454632.999999996</v>
      </c>
      <c r="O59" s="22" t="e">
        <f>O6+O15+O20+O26+O31+O33+O40+#REF!+O43+O48+O53+O56</f>
        <v>#REF!</v>
      </c>
      <c r="P59" s="17" t="e">
        <f>P6+P15+P20+P26+P31+P33+P40+#REF!+P43+P48+P53+P56</f>
        <v>#REF!</v>
      </c>
      <c r="Q59" s="22">
        <f>Q6+Q15+Q20+Q26+Q31+Q33+Q40+Q43+Q48+Q53+Q56</f>
        <v>-106698.5</v>
      </c>
      <c r="R59" s="17">
        <f>R6+R15+R20+R26+R31+R33+R40+R43+R48+R53+R56</f>
        <v>29347934.499999993</v>
      </c>
      <c r="S59" s="1"/>
    </row>
  </sheetData>
  <mergeCells count="18">
    <mergeCell ref="K3:K4"/>
    <mergeCell ref="L3:L4"/>
    <mergeCell ref="Q3:Q4"/>
    <mergeCell ref="R3:R4"/>
    <mergeCell ref="E3:E4"/>
    <mergeCell ref="A1:P1"/>
    <mergeCell ref="B3:B4"/>
    <mergeCell ref="C3:C4"/>
    <mergeCell ref="F3:F4"/>
    <mergeCell ref="D3:D4"/>
    <mergeCell ref="G3:G4"/>
    <mergeCell ref="P3:P4"/>
    <mergeCell ref="H3:H4"/>
    <mergeCell ref="M3:M4"/>
    <mergeCell ref="N3:N4"/>
    <mergeCell ref="O3:O4"/>
    <mergeCell ref="I3:I4"/>
    <mergeCell ref="J3:J4"/>
  </mergeCells>
  <pageMargins left="0.39370078740157483" right="0.39370078740157483" top="0.59055118110236227" bottom="0.59055118110236227" header="0.19685039370078741" footer="0.51181102362204722"/>
  <pageSetup paperSize="9" scale="93" fitToHeight="0" orientation="landscape" verticalDpi="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СРБ на год (ФКР)_1</vt:lpstr>
      <vt:lpstr>'СРБ на год (ФКР)_1'!Заголовки_для_печати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Фаренник Ольга Викторовна</dc:creator>
  <cp:lastModifiedBy>Фаренник Ольга Викторовна</cp:lastModifiedBy>
  <cp:lastPrinted>2025-04-17T06:12:13Z</cp:lastPrinted>
  <dcterms:created xsi:type="dcterms:W3CDTF">2022-12-23T09:39:08Z</dcterms:created>
  <dcterms:modified xsi:type="dcterms:W3CDTF">2026-05-14T06:00:34Z</dcterms:modified>
</cp:coreProperties>
</file>